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3920" windowHeight="8808" activeTab="0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'Лист1'!$A$1:$DF$51</definedName>
    <definedName name="_xlnm.Print_Area" localSheetId="0">'стр.1'!$A$1:$DF$143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<sst xmlns="http://schemas.openxmlformats.org/spreadsheetml/2006/main" count="755" uniqueCount="403">
  <si>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</si>
  <si>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>161 1 16 33050 10 6000 140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</si>
  <si>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</si>
  <si>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</si>
  <si>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Единый сельскохозяйственный налог (прочие поступления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</si>
  <si>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</si>
  <si>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</si>
  <si>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</si>
  <si>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</si>
  <si>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</si>
  <si>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</si>
  <si>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</si>
  <si>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</si>
  <si>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</si>
  <si>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</si>
  <si>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</si>
  <si>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</si>
  <si>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</si>
  <si>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</si>
  <si>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</si>
  <si>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</si>
  <si>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</si>
  <si>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</si>
  <si>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</si>
  <si>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</si>
  <si>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</si>
  <si>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</si>
  <si>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</si>
  <si>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</si>
  <si>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</si>
  <si>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</si>
  <si>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</si>
  <si>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</si>
  <si>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</si>
  <si>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</si>
  <si>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</si>
  <si>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</si>
  <si>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</si>
  <si>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</si>
  <si>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</si>
  <si>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</si>
  <si>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</si>
  <si>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</si>
  <si>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</si>
  <si>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</si>
  <si>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</si>
  <si>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</si>
  <si>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</si>
  <si>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</si>
  <si>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</si>
  <si>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</si>
  <si>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</si>
  <si>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</si>
  <si>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</si>
  <si>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</si>
  <si>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</si>
  <si>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</si>
  <si>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</si>
  <si>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</si>
  <si>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</si>
  <si>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</si>
  <si>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</si>
  <si>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</si>
  <si>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</si>
  <si>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</si>
  <si>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</si>
  <si>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</si>
  <si>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</si>
  <si>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</si>
  <si>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</si>
  <si>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</si>
  <si>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</si>
  <si>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</si>
  <si>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</si>
  <si>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</si>
  <si>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 для обеспечения государственных (муниципальных) нужд)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</si>
  <si>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</si>
  <si>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 для обеспечения государственных (муниципальных) нужд)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</si>
  <si>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</si>
  <si>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</si>
  <si>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</si>
  <si>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"Региональная политика" (Уплата прочих налогов, сборов и иных платежей)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</si>
  <si>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 для обеспечения государственных(муниципальных) нужд)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</si>
  <si>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 для обеспечения государственных (муниципальных) нужд)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</si>
  <si>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</si>
  <si>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 для обеспечения государственных (муниципальных) нужд) </t>
  </si>
  <si>
    <t>Расходы на комплекс мероприятий по развитию сети автомобильных дорог общего пользования в рамках подпрограммы «Развитие транспортной инфраструктуры Летницкого сельского поселения» муниципальной программы Летницкого сельского поселения «Развитие транспортной системы» (Прочая закупка товаров, работ и услуг для обеспечения государственных (муниципальных) нужд)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</si>
  <si>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</si>
  <si>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161 1 16 33000 00 0000 140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</si>
  <si>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</si>
  <si>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софинансирование областных средств на капитальный ремонт муниципальных объектов транспортной инфраструктуры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</si>
  <si>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софинансирование областных средств на ремонт и содержание автомобильных дорог общего пользования местного значения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</si>
  <si>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огранизацию движения транспортных средств, повышение безопасности дорожных условий в рамках подпрограммы "Повышение безопасности дорожного движения на территории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</si>
  <si>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</si>
  <si>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</si>
  <si>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</si>
  <si>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</si>
  <si>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</si>
  <si>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 для обеспечения государственных (муниципальных) нужд)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</si>
  <si>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"Региональная политика" 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</si>
  <si>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</si>
  <si>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 для обеспечения государственных (муниципальных) нужд) 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</si>
  <si>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</si>
  <si>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</si>
  <si>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</si>
  <si>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</si>
  <si>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</si>
  <si>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</si>
  <si>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</si>
  <si>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</si>
  <si>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</si>
  <si>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951 0409 1010028190 244</t>
  </si>
  <si>
    <t>951 0409 1010073510 244</t>
  </si>
  <si>
    <t>951 0409 1020028200 244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</si>
  <si>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</si>
  <si>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</si>
  <si>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</si>
  <si>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</si>
  <si>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</si>
  <si>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951 0605 0610028100 244</t>
  </si>
  <si>
    <t>951 0705 1110028210 244</t>
  </si>
  <si>
    <t>951 0801 0510000590 611</t>
  </si>
  <si>
    <t>951 1101 0710028140 244</t>
  </si>
  <si>
    <t>000 1 00 00000 00 0000 000</t>
  </si>
  <si>
    <t>Главный специалист по финансам и бюджету сектора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</si>
  <si>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</si>
  <si>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</si>
  <si>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</si>
  <si>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</si>
  <si>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</si>
  <si>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</si>
  <si>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</si>
  <si>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</si>
  <si>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</si>
  <si>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</si>
  <si>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</si>
  <si>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</si>
  <si>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</si>
  <si>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</si>
  <si>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</si>
  <si>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</si>
  <si>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</si>
  <si>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</si>
  <si>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</si>
  <si>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</si>
  <si>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</si>
  <si>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</si>
  <si>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</si>
  <si>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</si>
  <si>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</si>
  <si>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</si>
  <si>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</si>
  <si>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</si>
  <si>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</si>
  <si>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914 1 14 02000 00 0000 430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</si>
  <si>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</si>
  <si>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914 1 14 02050 10 0000 430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</si>
  <si>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</si>
  <si>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</si>
  <si>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</si>
  <si>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</si>
  <si>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</si>
  <si>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</si>
  <si>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</si>
  <si>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</si>
  <si>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</si>
  <si>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</si>
  <si>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</si>
  <si>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</si>
  <si>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</si>
  <si>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</si>
  <si>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</si>
  <si>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</si>
  <si>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</si>
  <si>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</si>
  <si>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</si>
  <si>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</si>
  <si>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</si>
  <si>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</si>
  <si>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</si>
  <si>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</si>
  <si>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</si>
  <si>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</si>
  <si>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</si>
  <si>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</si>
  <si>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</si>
  <si>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</si>
  <si>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</si>
  <si>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</si>
  <si>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</si>
  <si>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</si>
  <si>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</si>
  <si>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</si>
  <si>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</si>
  <si>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</si>
  <si>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</si>
  <si>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</si>
  <si>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</si>
  <si>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</si>
  <si>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</si>
  <si>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</si>
  <si>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</si>
  <si>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</si>
  <si>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</si>
  <si>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</si>
  <si>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</si>
  <si>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сентября</t>
  </si>
  <si>
    <t>01.09.2016</t>
  </si>
  <si>
    <t>951 1 14 02053 10 0000 410</t>
  </si>
  <si>
    <t>951 0409 10100S3460 243</t>
  </si>
  <si>
    <t>951 0409 1010073460 243</t>
  </si>
  <si>
    <t>Глава Летницкого сельского поселения</t>
  </si>
  <si>
    <t>Н.Е. Ткаченко</t>
  </si>
  <si>
    <t>Ведущий специалист по бухгалтерскому учету и отчетности</t>
  </si>
  <si>
    <t>05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</si>
  <si>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</si>
  <si>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</si>
  <si>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</si>
  <si>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</si>
  <si>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</si>
  <si>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</si>
  <si>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</si>
  <si>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</si>
  <si>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</si>
  <si>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</si>
  <si>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</si>
  <si>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</si>
  <si>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</si>
  <si>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</si>
  <si>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</si>
  <si>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</si>
  <si>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</si>
  <si>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</si>
  <si>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</si>
  <si>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</si>
  <si>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951 1 08 04000 01 0000 110</t>
  </si>
  <si>
    <t>951 1 08 04020 01 0000 110</t>
  </si>
  <si>
    <t>951 1 08 04020 01 1000 110</t>
  </si>
  <si>
    <t>815 1 11 05010 00 0000 120</t>
  </si>
  <si>
    <t>815 1 11 05013 10 0000 120</t>
  </si>
  <si>
    <t>914 1 14 00000 00 0000 000</t>
  </si>
  <si>
    <t xml:space="preserve">Расходы на повышение заработной платы работникам муниципальных учреждений культуры в рамках подпрограммы "Развитие культуры" муниципальной программы "Развите культуры и туризма" (Субсидии бюджетным учреждениям) </t>
  </si>
  <si>
    <t>951 0801 0510073850 611</t>
  </si>
  <si>
    <t xml:space="preserve">Расходы на софинансирование областных средств на повышение заработной платы работникам муниципальных учреждений культуры в рамках подпрограммы "Развитие культуры" муниципальной программы "Развите культуры и туризма" (Субсидии бюджетным учреждениям) </t>
  </si>
  <si>
    <t>951 0801 05100S3850 611</t>
  </si>
  <si>
    <t>951 1 16 00000 00 0000 000</t>
  </si>
  <si>
    <t>951 1 16 90000 00 0000 140</t>
  </si>
  <si>
    <t>951 1 16 90050 10 0000 140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</si>
  <si>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</si>
  <si>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</si>
  <si>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</si>
  <si>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</si>
  <si>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</si>
  <si>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</si>
  <si>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</si>
  <si>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</si>
  <si>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</si>
  <si>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</si>
  <si>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</si>
  <si>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</si>
  <si>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</si>
  <si>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</si>
  <si>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</si>
  <si>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</si>
  <si>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</si>
  <si>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</si>
  <si>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</si>
  <si>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</si>
  <si>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</si>
  <si>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</si>
  <si>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</si>
  <si>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</si>
  <si>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</si>
  <si>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</si>
  <si>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</si>
  <si>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</si>
  <si>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182 1 05 03010 01 4000 110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</si>
  <si>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</si>
  <si>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</si>
  <si>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</si>
  <si>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</si>
  <si>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</si>
  <si>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</si>
  <si>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</si>
  <si>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</si>
  <si>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</si>
  <si>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</si>
  <si>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</si>
  <si>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</si>
  <si>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</si>
  <si>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</si>
  <si>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</si>
  <si>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</si>
  <si>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</si>
  <si>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</si>
  <si>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</si>
  <si>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</si>
  <si>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951 0102 8810000110 121</t>
  </si>
  <si>
    <t>951 0102 881000110 122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</si>
  <si>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</si>
  <si>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951 0102 8810000110 129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</si>
  <si>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</si>
  <si>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</si>
  <si>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</si>
  <si>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</si>
  <si>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</si>
  <si>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</si>
  <si>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</si>
  <si>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</si>
  <si>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</si>
  <si>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951 0104 9990087010 540</t>
  </si>
  <si>
    <t xml:space="preserve">Подготовка и проведение выборов в органы местного самоуправления (Специальные расходы) </t>
  </si>
  <si>
    <t>951 0107 9990090350 880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</si>
  <si>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</si>
  <si>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</si>
  <si>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</si>
  <si>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</si>
  <si>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</si>
  <si>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</si>
  <si>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</si>
  <si>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</si>
  <si>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</si>
  <si>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</si>
  <si>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</si>
  <si>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</si>
  <si>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</si>
  <si>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</si>
  <si>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</si>
  <si>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</si>
  <si>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</si>
  <si>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</si>
  <si>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</si>
  <si>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</si>
  <si>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</si>
  <si>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</si>
  <si>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</si>
  <si>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</si>
  <si>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</si>
  <si>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</si>
  <si>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</si>
  <si>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</si>
  <si>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</si>
  <si>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</si>
  <si>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</si>
  <si>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</si>
  <si>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</si>
  <si>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</si>
  <si>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951 0801 0510000590 612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</si>
  <si>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</si>
  <si>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</si>
  <si>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</si>
  <si>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</si>
  <si>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</si>
  <si>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</si>
  <si>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</si>
  <si>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</si>
  <si>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</si>
  <si>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</si>
  <si>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</si>
  <si>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</si>
  <si>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</si>
  <si>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</si>
  <si>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</si>
  <si>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</si>
  <si>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951 0409 10100S3510 244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</si>
  <si>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</si>
  <si>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</si>
  <si>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</si>
  <si>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</si>
  <si>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</si>
  <si>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</si>
  <si>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</si>
  <si>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</si>
  <si>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</si>
  <si>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</si>
  <si>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>16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</si>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</sst>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25"/>
      </top>
      <bottom style="double">
        <color indexed="2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3" fillId="4" borderId="1" applyNumberFormat="0" applyAlignment="0" applyProtection="0"/>
    <xf numFmtId="0" fontId="24" fillId="6" borderId="2" applyNumberFormat="0" applyAlignment="0" applyProtection="0"/>
    <xf numFmtId="0" fontId="25" fillId="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2" borderId="7" applyNumberFormat="0" applyAlignment="0" applyProtection="0"/>
    <xf numFmtId="0" fontId="31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4" borderId="0" applyNumberFormat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15" borderId="0" xfId="0" applyNumberFormat="1" applyFont="1" applyFill="1" applyAlignment="1">
      <alignment wrapText="1"/>
    </xf>
    <xf numFmtId="0" fontId="7" fillId="15" borderId="0" xfId="0" applyFont="1" applyFill="1" applyAlignment="1">
      <alignment wrapText="1"/>
    </xf>
    <xf numFmtId="0" fontId="6" fillId="15" borderId="0" xfId="0" applyFont="1" applyFill="1" applyAlignment="1">
      <alignment wrapText="1"/>
    </xf>
    <xf numFmtId="0" fontId="6" fillId="13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49" fontId="6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3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7" fillId="15" borderId="13" xfId="0" applyNumberFormat="1" applyFont="1" applyFill="1" applyBorder="1" applyAlignment="1">
      <alignment horizontal="center" wrapText="1"/>
    </xf>
    <xf numFmtId="4" fontId="16" fillId="15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10" fillId="0" borderId="13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wrapText="1"/>
    </xf>
    <xf numFmtId="0" fontId="7" fillId="15" borderId="10" xfId="0" applyFont="1" applyFill="1" applyBorder="1" applyAlignment="1">
      <alignment wrapText="1"/>
    </xf>
    <xf numFmtId="0" fontId="7" fillId="15" borderId="11" xfId="0" applyFont="1" applyFill="1" applyBorder="1" applyAlignment="1">
      <alignment wrapText="1"/>
    </xf>
    <xf numFmtId="49" fontId="9" fillId="0" borderId="13" xfId="0" applyNumberFormat="1" applyFont="1" applyFill="1" applyBorder="1" applyAlignment="1">
      <alignment horizontal="center" wrapText="1"/>
    </xf>
    <xf numFmtId="49" fontId="7" fillId="15" borderId="12" xfId="0" applyNumberFormat="1" applyFont="1" applyFill="1" applyBorder="1" applyAlignment="1">
      <alignment horizontal="center" wrapText="1"/>
    </xf>
    <xf numFmtId="4" fontId="17" fillId="0" borderId="15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4" fontId="16" fillId="15" borderId="15" xfId="0" applyNumberFormat="1" applyFont="1" applyFill="1" applyBorder="1" applyAlignment="1">
      <alignment horizontal="center" wrapText="1"/>
    </xf>
    <xf numFmtId="4" fontId="16" fillId="15" borderId="16" xfId="0" applyNumberFormat="1" applyFont="1" applyFill="1" applyBorder="1" applyAlignment="1">
      <alignment horizontal="center" wrapText="1"/>
    </xf>
    <xf numFmtId="4" fontId="16" fillId="15" borderId="19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6" fillId="15" borderId="14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4" fontId="16" fillId="13" borderId="13" xfId="0" applyNumberFormat="1" applyFont="1" applyFill="1" applyBorder="1" applyAlignment="1">
      <alignment horizontal="center" wrapText="1"/>
    </xf>
    <xf numFmtId="49" fontId="7" fillId="13" borderId="13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wrapText="1"/>
    </xf>
    <xf numFmtId="4" fontId="16" fillId="0" borderId="25" xfId="0" applyNumberFormat="1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13" borderId="15" xfId="0" applyNumberFormat="1" applyFont="1" applyFill="1" applyBorder="1" applyAlignment="1">
      <alignment horizontal="center" wrapText="1"/>
    </xf>
    <xf numFmtId="4" fontId="16" fillId="13" borderId="16" xfId="0" applyNumberFormat="1" applyFont="1" applyFill="1" applyBorder="1" applyAlignment="1">
      <alignment horizontal="center" wrapText="1"/>
    </xf>
    <xf numFmtId="4" fontId="16" fillId="13" borderId="17" xfId="0" applyNumberFormat="1" applyFont="1" applyFill="1" applyBorder="1" applyAlignment="1">
      <alignment horizontal="center" wrapText="1"/>
    </xf>
    <xf numFmtId="4" fontId="16" fillId="0" borderId="27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15" borderId="18" xfId="0" applyNumberFormat="1" applyFont="1" applyFill="1" applyBorder="1" applyAlignment="1">
      <alignment horizontal="center" wrapText="1"/>
    </xf>
    <xf numFmtId="49" fontId="7" fillId="15" borderId="16" xfId="0" applyNumberFormat="1" applyFont="1" applyFill="1" applyBorder="1" applyAlignment="1">
      <alignment horizontal="center" wrapText="1"/>
    </xf>
    <xf numFmtId="49" fontId="7" fillId="15" borderId="17" xfId="0" applyNumberFormat="1" applyFont="1" applyFill="1" applyBorder="1" applyAlignment="1">
      <alignment horizontal="center" wrapText="1"/>
    </xf>
    <xf numFmtId="49" fontId="7" fillId="13" borderId="15" xfId="0" applyNumberFormat="1" applyFont="1" applyFill="1" applyBorder="1" applyAlignment="1">
      <alignment horizontal="center" wrapText="1"/>
    </xf>
    <xf numFmtId="49" fontId="7" fillId="13" borderId="16" xfId="0" applyNumberFormat="1" applyFont="1" applyFill="1" applyBorder="1" applyAlignment="1">
      <alignment horizontal="center" wrapText="1"/>
    </xf>
    <xf numFmtId="49" fontId="7" fillId="13" borderId="17" xfId="0" applyNumberFormat="1" applyFont="1" applyFill="1" applyBorder="1" applyAlignment="1">
      <alignment horizontal="center" wrapText="1"/>
    </xf>
    <xf numFmtId="49" fontId="7" fillId="15" borderId="15" xfId="0" applyNumberFormat="1" applyFont="1" applyFill="1" applyBorder="1" applyAlignment="1">
      <alignment horizontal="center" wrapText="1"/>
    </xf>
    <xf numFmtId="0" fontId="7" fillId="13" borderId="10" xfId="0" applyFont="1" applyFill="1" applyBorder="1" applyAlignment="1">
      <alignment wrapText="1"/>
    </xf>
    <xf numFmtId="0" fontId="7" fillId="13" borderId="11" xfId="0" applyFont="1" applyFill="1" applyBorder="1" applyAlignment="1">
      <alignment wrapText="1"/>
    </xf>
    <xf numFmtId="49" fontId="7" fillId="13" borderId="18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top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13" borderId="19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" fontId="16" fillId="15" borderId="17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4" fontId="16" fillId="0" borderId="19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wrapText="1"/>
    </xf>
    <xf numFmtId="0" fontId="39" fillId="0" borderId="11" xfId="0" applyFont="1" applyFill="1" applyBorder="1" applyAlignment="1">
      <alignment wrapText="1"/>
    </xf>
    <xf numFmtId="49" fontId="7" fillId="0" borderId="40" xfId="0" applyNumberFormat="1" applyFont="1" applyFill="1" applyBorder="1" applyAlignment="1">
      <alignment horizontal="center" wrapText="1"/>
    </xf>
    <xf numFmtId="49" fontId="7" fillId="13" borderId="12" xfId="0" applyNumberFormat="1" applyFont="1" applyFill="1" applyBorder="1" applyAlignment="1">
      <alignment horizontal="center" wrapText="1"/>
    </xf>
    <xf numFmtId="4" fontId="16" fillId="0" borderId="41" xfId="0" applyNumberFormat="1" applyFont="1" applyFill="1" applyBorder="1" applyAlignment="1">
      <alignment horizontal="center" wrapText="1"/>
    </xf>
    <xf numFmtId="4" fontId="16" fillId="13" borderId="1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5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7" fillId="0" borderId="4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4" fontId="17" fillId="3" borderId="21" xfId="0" applyNumberFormat="1" applyFont="1" applyFill="1" applyBorder="1" applyAlignment="1">
      <alignment horizontal="center"/>
    </xf>
    <xf numFmtId="4" fontId="17" fillId="3" borderId="22" xfId="0" applyNumberFormat="1" applyFont="1" applyFill="1" applyBorder="1" applyAlignment="1">
      <alignment horizontal="center"/>
    </xf>
    <xf numFmtId="4" fontId="17" fillId="3" borderId="23" xfId="0" applyNumberFormat="1" applyFont="1" applyFill="1" applyBorder="1" applyAlignment="1">
      <alignment horizontal="center"/>
    </xf>
    <xf numFmtId="4" fontId="17" fillId="0" borderId="37" xfId="0" applyNumberFormat="1" applyFont="1" applyBorder="1" applyAlignment="1">
      <alignment horizontal="center"/>
    </xf>
    <xf numFmtId="4" fontId="17" fillId="0" borderId="38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49" fontId="6" fillId="0" borderId="48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4" fontId="17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" fontId="17" fillId="0" borderId="15" xfId="0" applyNumberFormat="1" applyFont="1" applyFill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8" xfId="0" applyFont="1" applyBorder="1" applyAlignment="1">
      <alignment horizontal="center" vertical="top"/>
    </xf>
    <xf numFmtId="0" fontId="6" fillId="0" borderId="39" xfId="0" applyFont="1" applyBorder="1" applyAlignment="1">
      <alignment horizontal="center" vertical="top"/>
    </xf>
    <xf numFmtId="4" fontId="16" fillId="0" borderId="33" xfId="0" applyNumberFormat="1" applyFont="1" applyFill="1" applyBorder="1" applyAlignment="1">
      <alignment horizontal="center"/>
    </xf>
    <xf numFmtId="4" fontId="16" fillId="0" borderId="34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49" fontId="7" fillId="0" borderId="32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5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5" xfId="0" applyFont="1" applyBorder="1" applyAlignment="1">
      <alignment horizontal="left" vertical="center" wrapText="1" indent="2"/>
    </xf>
    <xf numFmtId="0" fontId="2" fillId="0" borderId="56" xfId="0" applyFont="1" applyBorder="1" applyAlignment="1">
      <alignment horizontal="left" vertical="center" wrapText="1" indent="2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59" xfId="0" applyFont="1" applyBorder="1" applyAlignment="1">
      <alignment horizontal="left" vertical="center" wrapText="1" indent="2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11" fillId="0" borderId="49" xfId="0" applyFont="1" applyBorder="1" applyAlignment="1">
      <alignment wrapText="1"/>
    </xf>
    <xf numFmtId="0" fontId="11" fillId="0" borderId="5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4" fontId="2" fillId="0" borderId="33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43"/>
  <sheetViews>
    <sheetView tabSelected="1" view="pageBreakPreview" zoomScale="75" zoomScaleSheetLayoutView="75" zoomScalePageLayoutView="0" workbookViewId="0" topLeftCell="A1">
      <selection activeCell="BW141" sqref="BW141:CN141"/>
    </sheetView>
  </sheetViews>
  <sheetFormatPr defaultColWidth="0.875" defaultRowHeight="12.75"/>
  <cols>
    <col min="1" max="27" width="1.37890625" style="22" customWidth="1"/>
    <col min="28" max="28" width="17.50390625" style="22" customWidth="1"/>
    <col min="29" max="29" width="4.125" style="22" customWidth="1"/>
    <col min="30" max="30" width="2.375" style="22" customWidth="1"/>
    <col min="31" max="31" width="0.61718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6171875" style="22" customWidth="1"/>
    <col min="68" max="68" width="2.375" style="22" customWidth="1"/>
    <col min="69" max="70" width="0.6171875" style="22" customWidth="1"/>
    <col min="71" max="71" width="1.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37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53" t="s">
        <v>185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</row>
    <row r="2" spans="20:110" ht="20.25" customHeight="1" thickBot="1">
      <c r="T2" s="146" t="s">
        <v>48</v>
      </c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O2" s="85" t="s">
        <v>24</v>
      </c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7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95" t="s">
        <v>376</v>
      </c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O3" s="124" t="s">
        <v>49</v>
      </c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6"/>
    </row>
    <row r="4" spans="30:110" ht="15" customHeight="1">
      <c r="AD4" s="95" t="s">
        <v>28</v>
      </c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130" t="s">
        <v>206</v>
      </c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47">
        <v>20</v>
      </c>
      <c r="BO4" s="147"/>
      <c r="BP4" s="147"/>
      <c r="BQ4" s="147"/>
      <c r="BR4" s="148" t="s">
        <v>375</v>
      </c>
      <c r="BS4" s="148"/>
      <c r="BT4" s="148"/>
      <c r="BU4" s="22" t="s">
        <v>29</v>
      </c>
      <c r="CD4" s="95" t="s">
        <v>25</v>
      </c>
      <c r="CE4" s="95"/>
      <c r="CF4" s="95"/>
      <c r="CG4" s="95"/>
      <c r="CH4" s="95"/>
      <c r="CI4" s="95"/>
      <c r="CJ4" s="95"/>
      <c r="CK4" s="95"/>
      <c r="CL4" s="95"/>
      <c r="CM4" s="95"/>
      <c r="CO4" s="127" t="s">
        <v>207</v>
      </c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9"/>
    </row>
    <row r="5" spans="1:110" ht="14.25" customHeight="1">
      <c r="A5" s="131" t="s">
        <v>132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CD5" s="95" t="s">
        <v>26</v>
      </c>
      <c r="CE5" s="95"/>
      <c r="CF5" s="95"/>
      <c r="CG5" s="95"/>
      <c r="CH5" s="95"/>
      <c r="CI5" s="95"/>
      <c r="CJ5" s="95"/>
      <c r="CK5" s="95"/>
      <c r="CL5" s="95"/>
      <c r="CM5" s="95"/>
      <c r="CO5" s="127" t="s">
        <v>141</v>
      </c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9"/>
    </row>
    <row r="6" spans="1:110" ht="12.75" customHeight="1">
      <c r="A6" s="131" t="s">
        <v>133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0" t="s">
        <v>143</v>
      </c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D6" s="95" t="s">
        <v>134</v>
      </c>
      <c r="CE6" s="95"/>
      <c r="CF6" s="95"/>
      <c r="CG6" s="95"/>
      <c r="CH6" s="95"/>
      <c r="CI6" s="95"/>
      <c r="CJ6" s="95"/>
      <c r="CK6" s="95"/>
      <c r="CL6" s="95"/>
      <c r="CM6" s="95"/>
      <c r="CO6" s="127" t="s">
        <v>142</v>
      </c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9"/>
    </row>
    <row r="7" spans="1:110" ht="17.25" customHeight="1">
      <c r="A7" s="131" t="s">
        <v>135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5" t="s">
        <v>342</v>
      </c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D7" s="95" t="s">
        <v>184</v>
      </c>
      <c r="CE7" s="95"/>
      <c r="CF7" s="95"/>
      <c r="CG7" s="95"/>
      <c r="CH7" s="95"/>
      <c r="CI7" s="95"/>
      <c r="CJ7" s="95"/>
      <c r="CK7" s="95"/>
      <c r="CL7" s="95"/>
      <c r="CM7" s="95"/>
      <c r="CO7" s="127" t="s">
        <v>186</v>
      </c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9"/>
    </row>
    <row r="8" spans="1:110" ht="15" customHeight="1">
      <c r="A8" s="131" t="s">
        <v>187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CM8" s="25"/>
      <c r="CO8" s="127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9"/>
    </row>
    <row r="9" spans="1:110" ht="15" customHeight="1" thickBot="1">
      <c r="A9" s="131" t="s">
        <v>56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CD9" s="95"/>
      <c r="CE9" s="95"/>
      <c r="CF9" s="95"/>
      <c r="CG9" s="95"/>
      <c r="CH9" s="95"/>
      <c r="CI9" s="95"/>
      <c r="CJ9" s="95"/>
      <c r="CK9" s="95"/>
      <c r="CL9" s="95"/>
      <c r="CM9" s="95"/>
      <c r="CO9" s="132" t="s">
        <v>27</v>
      </c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4"/>
    </row>
    <row r="10" spans="1:110" ht="23.25" customHeight="1">
      <c r="A10" s="137" t="s">
        <v>50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</row>
    <row r="11" spans="1:110" ht="48" customHeight="1">
      <c r="A11" s="115" t="s">
        <v>17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 t="s">
        <v>18</v>
      </c>
      <c r="AD11" s="112"/>
      <c r="AE11" s="112"/>
      <c r="AF11" s="112"/>
      <c r="AG11" s="112"/>
      <c r="AH11" s="112"/>
      <c r="AI11" s="112" t="s">
        <v>138</v>
      </c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 t="s">
        <v>57</v>
      </c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 t="s">
        <v>19</v>
      </c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 t="s">
        <v>20</v>
      </c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38"/>
    </row>
    <row r="12" spans="1:110" s="26" customFormat="1" ht="18" customHeight="1" thickBot="1">
      <c r="A12" s="115">
        <v>1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6">
        <v>2</v>
      </c>
      <c r="AD12" s="116"/>
      <c r="AE12" s="116"/>
      <c r="AF12" s="116"/>
      <c r="AG12" s="116"/>
      <c r="AH12" s="116"/>
      <c r="AI12" s="116">
        <v>3</v>
      </c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>
        <v>4</v>
      </c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>
        <v>5</v>
      </c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>
        <v>6</v>
      </c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36"/>
    </row>
    <row r="13" spans="1:111" s="21" customFormat="1" ht="24" customHeight="1">
      <c r="A13" s="117" t="s">
        <v>51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8"/>
      <c r="AC13" s="119" t="s">
        <v>22</v>
      </c>
      <c r="AD13" s="120"/>
      <c r="AE13" s="120"/>
      <c r="AF13" s="120"/>
      <c r="AG13" s="120"/>
      <c r="AH13" s="121"/>
      <c r="AI13" s="123" t="s">
        <v>23</v>
      </c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1"/>
      <c r="BC13" s="88">
        <f>SUM(BC15+BC127)</f>
        <v>28614700</v>
      </c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90"/>
      <c r="BW13" s="88">
        <f>BW15+BW127</f>
        <v>13313592.07</v>
      </c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90"/>
      <c r="CO13" s="88">
        <f>SUM(BC13-BW13)</f>
        <v>15301107.93</v>
      </c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94"/>
      <c r="DG13" s="28"/>
    </row>
    <row r="14" spans="1:110" ht="12.75" customHeight="1">
      <c r="A14" s="42" t="s">
        <v>21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3"/>
      <c r="AC14" s="68"/>
      <c r="AD14" s="69"/>
      <c r="AE14" s="69"/>
      <c r="AF14" s="69"/>
      <c r="AG14" s="69"/>
      <c r="AH14" s="70"/>
      <c r="AI14" s="72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70"/>
      <c r="BC14" s="62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4"/>
      <c r="BW14" s="62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4"/>
      <c r="CO14" s="62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113"/>
    </row>
    <row r="15" spans="1:110" s="32" customFormat="1" ht="18.75" customHeight="1">
      <c r="A15" s="109" t="s">
        <v>180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10"/>
      <c r="AC15" s="111" t="s">
        <v>22</v>
      </c>
      <c r="AD15" s="106"/>
      <c r="AE15" s="106"/>
      <c r="AF15" s="106"/>
      <c r="AG15" s="106"/>
      <c r="AH15" s="107"/>
      <c r="AI15" s="105" t="s">
        <v>123</v>
      </c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7"/>
      <c r="BC15" s="91">
        <f>BC16+BC26+BC32+BC66+BC83+BC94+BC118+BC109</f>
        <v>11043400</v>
      </c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3"/>
      <c r="BW15" s="91">
        <f>BW16+BW26+BW32+BW66+BW83+BW94+BW118+BW105+BW109</f>
        <v>10127997.48</v>
      </c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3"/>
      <c r="CO15" s="91">
        <f>SUM(BC15-BW15)</f>
        <v>915402.5199999996</v>
      </c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114"/>
    </row>
    <row r="16" spans="1:111" ht="18.75" customHeight="1">
      <c r="A16" s="58" t="s">
        <v>59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9"/>
      <c r="AC16" s="102" t="s">
        <v>22</v>
      </c>
      <c r="AD16" s="103"/>
      <c r="AE16" s="103"/>
      <c r="AF16" s="103"/>
      <c r="AG16" s="103"/>
      <c r="AH16" s="104"/>
      <c r="AI16" s="108" t="s">
        <v>266</v>
      </c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4"/>
      <c r="BC16" s="74">
        <f>SUM(BC17)</f>
        <v>4644800</v>
      </c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122"/>
      <c r="BW16" s="74">
        <f>SUM(BW17)</f>
        <v>2424575.51</v>
      </c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122"/>
      <c r="CO16" s="74">
        <f>SUM(BC16-BW16)</f>
        <v>2220224.49</v>
      </c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6"/>
      <c r="DG16" s="28"/>
    </row>
    <row r="17" spans="1:110" s="21" customFormat="1" ht="17.25" customHeight="1">
      <c r="A17" s="36" t="s">
        <v>60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7"/>
      <c r="AC17" s="71" t="s">
        <v>22</v>
      </c>
      <c r="AD17" s="66"/>
      <c r="AE17" s="66"/>
      <c r="AF17" s="66"/>
      <c r="AG17" s="66"/>
      <c r="AH17" s="67"/>
      <c r="AI17" s="65" t="s">
        <v>267</v>
      </c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7"/>
      <c r="BC17" s="49">
        <f>BC18</f>
        <v>4644800</v>
      </c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1"/>
      <c r="BW17" s="49">
        <f>BW18+BW22</f>
        <v>2424575.51</v>
      </c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1"/>
      <c r="CO17" s="49">
        <f>SUM(BC17-BW17)</f>
        <v>2220224.49</v>
      </c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139"/>
    </row>
    <row r="18" spans="1:110" s="21" customFormat="1" ht="122.25" customHeight="1">
      <c r="A18" s="36" t="s">
        <v>181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7"/>
      <c r="AC18" s="71" t="s">
        <v>22</v>
      </c>
      <c r="AD18" s="66"/>
      <c r="AE18" s="66"/>
      <c r="AF18" s="66"/>
      <c r="AG18" s="66"/>
      <c r="AH18" s="67"/>
      <c r="AI18" s="65" t="s">
        <v>268</v>
      </c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7"/>
      <c r="BC18" s="49">
        <v>4644800</v>
      </c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1"/>
      <c r="BW18" s="49">
        <f>BW19+BW21+BW20</f>
        <v>1381008.66</v>
      </c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1"/>
      <c r="CO18" s="49">
        <f>BC18-BW18</f>
        <v>3263791.34</v>
      </c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139"/>
    </row>
    <row r="19" spans="1:110" ht="150.75" customHeight="1">
      <c r="A19" s="42" t="s">
        <v>183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3"/>
      <c r="AC19" s="68" t="s">
        <v>22</v>
      </c>
      <c r="AD19" s="69"/>
      <c r="AE19" s="69"/>
      <c r="AF19" s="69"/>
      <c r="AG19" s="69"/>
      <c r="AH19" s="70"/>
      <c r="AI19" s="72" t="s">
        <v>269</v>
      </c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70"/>
      <c r="BC19" s="62" t="s">
        <v>140</v>
      </c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4"/>
      <c r="BW19" s="62">
        <v>1380754.69</v>
      </c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4"/>
      <c r="CO19" s="62">
        <f aca="true" t="shared" si="0" ref="CO19:CO25">-BW19</f>
        <v>-1380754.69</v>
      </c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113"/>
    </row>
    <row r="20" spans="1:110" ht="121.5" customHeight="1">
      <c r="A20" s="42" t="s">
        <v>191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3"/>
      <c r="AC20" s="68" t="s">
        <v>22</v>
      </c>
      <c r="AD20" s="69"/>
      <c r="AE20" s="69"/>
      <c r="AF20" s="69"/>
      <c r="AG20" s="69"/>
      <c r="AH20" s="70"/>
      <c r="AI20" s="72" t="s">
        <v>190</v>
      </c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70"/>
      <c r="BC20" s="62" t="s">
        <v>140</v>
      </c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4"/>
      <c r="BW20" s="62">
        <v>253.97</v>
      </c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4"/>
      <c r="CO20" s="62">
        <f t="shared" si="0"/>
        <v>-253.97</v>
      </c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113"/>
    </row>
    <row r="21" spans="1:110" ht="140.25" customHeight="1" hidden="1">
      <c r="A21" s="42" t="s">
        <v>285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3"/>
      <c r="AC21" s="68" t="s">
        <v>22</v>
      </c>
      <c r="AD21" s="69"/>
      <c r="AE21" s="69"/>
      <c r="AF21" s="69"/>
      <c r="AG21" s="69"/>
      <c r="AH21" s="70"/>
      <c r="AI21" s="72" t="s">
        <v>387</v>
      </c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70"/>
      <c r="BC21" s="62" t="s">
        <v>140</v>
      </c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4"/>
      <c r="BW21" s="62">
        <v>0</v>
      </c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4"/>
      <c r="CO21" s="62">
        <f t="shared" si="0"/>
        <v>0</v>
      </c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113"/>
    </row>
    <row r="22" spans="1:110" s="21" customFormat="1" ht="74.25" customHeight="1">
      <c r="A22" s="36" t="s">
        <v>40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7"/>
      <c r="AC22" s="71" t="s">
        <v>22</v>
      </c>
      <c r="AD22" s="66"/>
      <c r="AE22" s="66"/>
      <c r="AF22" s="66"/>
      <c r="AG22" s="66"/>
      <c r="AH22" s="67"/>
      <c r="AI22" s="65" t="s">
        <v>270</v>
      </c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7"/>
      <c r="BC22" s="49" t="s">
        <v>140</v>
      </c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1"/>
      <c r="BW22" s="49">
        <f>BW23+BW25+BW24</f>
        <v>1043566.85</v>
      </c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1"/>
      <c r="CO22" s="49">
        <f t="shared" si="0"/>
        <v>-1043566.85</v>
      </c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139"/>
    </row>
    <row r="23" spans="1:110" s="23" customFormat="1" ht="111" customHeight="1">
      <c r="A23" s="42" t="s">
        <v>363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3"/>
      <c r="AC23" s="57" t="s">
        <v>22</v>
      </c>
      <c r="AD23" s="56"/>
      <c r="AE23" s="56"/>
      <c r="AF23" s="56"/>
      <c r="AG23" s="56"/>
      <c r="AH23" s="56"/>
      <c r="AI23" s="56" t="s">
        <v>271</v>
      </c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48" t="s">
        <v>140</v>
      </c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>
        <v>1041382</v>
      </c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>
        <f t="shared" si="0"/>
        <v>-1041382</v>
      </c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73"/>
    </row>
    <row r="24" spans="1:110" s="23" customFormat="1" ht="81" customHeight="1">
      <c r="A24" s="42" t="s">
        <v>286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3"/>
      <c r="AC24" s="57" t="s">
        <v>22</v>
      </c>
      <c r="AD24" s="56"/>
      <c r="AE24" s="56"/>
      <c r="AF24" s="56"/>
      <c r="AG24" s="56"/>
      <c r="AH24" s="56"/>
      <c r="AI24" s="56" t="s">
        <v>287</v>
      </c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48" t="s">
        <v>140</v>
      </c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>
        <v>2184.85</v>
      </c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>
        <f t="shared" si="0"/>
        <v>-2184.85</v>
      </c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73"/>
    </row>
    <row r="25" spans="1:110" s="23" customFormat="1" ht="115.5" customHeight="1" hidden="1">
      <c r="A25" s="42" t="s">
        <v>182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3"/>
      <c r="AC25" s="57" t="s">
        <v>22</v>
      </c>
      <c r="AD25" s="56"/>
      <c r="AE25" s="56"/>
      <c r="AF25" s="56"/>
      <c r="AG25" s="56"/>
      <c r="AH25" s="56"/>
      <c r="AI25" s="56" t="s">
        <v>333</v>
      </c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48" t="s">
        <v>140</v>
      </c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>
        <v>0</v>
      </c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>
        <f t="shared" si="0"/>
        <v>0</v>
      </c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73"/>
    </row>
    <row r="26" spans="1:111" s="30" customFormat="1" ht="48" customHeight="1">
      <c r="A26" s="58" t="s">
        <v>345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9"/>
      <c r="AC26" s="61" t="s">
        <v>22</v>
      </c>
      <c r="AD26" s="46"/>
      <c r="AE26" s="46"/>
      <c r="AF26" s="46"/>
      <c r="AG26" s="46"/>
      <c r="AH26" s="46"/>
      <c r="AI26" s="46" t="s">
        <v>199</v>
      </c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>
        <f>BC27</f>
        <v>1316300</v>
      </c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>
        <f>BW27+BW47</f>
        <v>944924.75</v>
      </c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74">
        <f aca="true" t="shared" si="1" ref="CO26:CO35">BC26-BW26</f>
        <v>371375.25</v>
      </c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6"/>
      <c r="DG26" s="29"/>
    </row>
    <row r="27" spans="1:110" s="21" customFormat="1" ht="48" customHeight="1">
      <c r="A27" s="36" t="s">
        <v>344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7"/>
      <c r="AC27" s="38" t="s">
        <v>22</v>
      </c>
      <c r="AD27" s="39"/>
      <c r="AE27" s="39"/>
      <c r="AF27" s="39"/>
      <c r="AG27" s="39"/>
      <c r="AH27" s="39"/>
      <c r="AI27" s="39" t="s">
        <v>200</v>
      </c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45">
        <f>BC28+BC29+BC30</f>
        <v>1316300</v>
      </c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>
        <f>BW28+BW29+BW30+BW31</f>
        <v>944924.75</v>
      </c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>
        <f t="shared" si="1"/>
        <v>371375.25</v>
      </c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77"/>
    </row>
    <row r="28" spans="1:110" ht="97.5" customHeight="1">
      <c r="A28" s="42" t="s">
        <v>346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3"/>
      <c r="AC28" s="35" t="s">
        <v>22</v>
      </c>
      <c r="AD28" s="44"/>
      <c r="AE28" s="44"/>
      <c r="AF28" s="44"/>
      <c r="AG28" s="44"/>
      <c r="AH28" s="44"/>
      <c r="AI28" s="44" t="s">
        <v>201</v>
      </c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0">
        <v>458900</v>
      </c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>
        <v>317220.55</v>
      </c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>
        <f t="shared" si="1"/>
        <v>141679.45</v>
      </c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1"/>
    </row>
    <row r="29" spans="1:110" ht="128.25" customHeight="1">
      <c r="A29" s="42" t="s">
        <v>349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3"/>
      <c r="AC29" s="35" t="s">
        <v>22</v>
      </c>
      <c r="AD29" s="44"/>
      <c r="AE29" s="44"/>
      <c r="AF29" s="44"/>
      <c r="AG29" s="44"/>
      <c r="AH29" s="44"/>
      <c r="AI29" s="44" t="s">
        <v>202</v>
      </c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0">
        <v>9200</v>
      </c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>
        <v>5159.99</v>
      </c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>
        <f t="shared" si="1"/>
        <v>4040.01</v>
      </c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1"/>
    </row>
    <row r="30" spans="1:110" ht="109.5" customHeight="1">
      <c r="A30" s="42" t="s">
        <v>350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3"/>
      <c r="AC30" s="35" t="s">
        <v>22</v>
      </c>
      <c r="AD30" s="44"/>
      <c r="AE30" s="44"/>
      <c r="AF30" s="44"/>
      <c r="AG30" s="44"/>
      <c r="AH30" s="44"/>
      <c r="AI30" s="44" t="s">
        <v>203</v>
      </c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0">
        <v>848200</v>
      </c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>
        <v>668632.74</v>
      </c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>
        <f t="shared" si="1"/>
        <v>179567.26</v>
      </c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1"/>
    </row>
    <row r="31" spans="1:110" ht="105" customHeight="1">
      <c r="A31" s="42" t="s">
        <v>351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3"/>
      <c r="AC31" s="35" t="s">
        <v>22</v>
      </c>
      <c r="AD31" s="44"/>
      <c r="AE31" s="44"/>
      <c r="AF31" s="44"/>
      <c r="AG31" s="44"/>
      <c r="AH31" s="44"/>
      <c r="AI31" s="44" t="s">
        <v>204</v>
      </c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0" t="s">
        <v>140</v>
      </c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>
        <v>-46088.53</v>
      </c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>
        <f>-BW31</f>
        <v>46088.53</v>
      </c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1"/>
    </row>
    <row r="32" spans="1:111" s="30" customFormat="1" ht="24" customHeight="1">
      <c r="A32" s="58" t="s">
        <v>61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9"/>
      <c r="AC32" s="61" t="s">
        <v>22</v>
      </c>
      <c r="AD32" s="46"/>
      <c r="AE32" s="46"/>
      <c r="AF32" s="46"/>
      <c r="AG32" s="46"/>
      <c r="AH32" s="46"/>
      <c r="AI32" s="46" t="s">
        <v>205</v>
      </c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7">
        <f>SUM(BC33+BC53)</f>
        <v>480000</v>
      </c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>
        <f>BW33+BW53</f>
        <v>5629094.48</v>
      </c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74">
        <f t="shared" si="1"/>
        <v>-5149094.48</v>
      </c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6"/>
      <c r="DG32" s="29"/>
    </row>
    <row r="33" spans="1:110" s="21" customFormat="1" ht="36" customHeight="1" hidden="1">
      <c r="A33" s="36" t="s">
        <v>193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7"/>
      <c r="AC33" s="38" t="s">
        <v>22</v>
      </c>
      <c r="AD33" s="39"/>
      <c r="AE33" s="39"/>
      <c r="AF33" s="39"/>
      <c r="AG33" s="39"/>
      <c r="AH33" s="39"/>
      <c r="AI33" s="39" t="s">
        <v>215</v>
      </c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>
        <f>BW34+BW43+BW50</f>
        <v>0</v>
      </c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>
        <f t="shared" si="1"/>
        <v>0</v>
      </c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77"/>
    </row>
    <row r="34" spans="1:110" s="21" customFormat="1" ht="50.25" customHeight="1" hidden="1">
      <c r="A34" s="36" t="s">
        <v>379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7"/>
      <c r="AC34" s="38" t="s">
        <v>22</v>
      </c>
      <c r="AD34" s="39"/>
      <c r="AE34" s="39"/>
      <c r="AF34" s="39"/>
      <c r="AG34" s="39"/>
      <c r="AH34" s="39"/>
      <c r="AI34" s="39" t="s">
        <v>216</v>
      </c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45" t="str">
        <f>BC35</f>
        <v>-</v>
      </c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>
        <f>BW35+BW38</f>
        <v>0</v>
      </c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 t="e">
        <f t="shared" si="1"/>
        <v>#VALUE!</v>
      </c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77"/>
    </row>
    <row r="35" spans="1:110" s="21" customFormat="1" ht="50.25" customHeight="1" hidden="1">
      <c r="A35" s="96" t="s">
        <v>391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7"/>
      <c r="AC35" s="38" t="s">
        <v>22</v>
      </c>
      <c r="AD35" s="39"/>
      <c r="AE35" s="39"/>
      <c r="AF35" s="39"/>
      <c r="AG35" s="39"/>
      <c r="AH35" s="39"/>
      <c r="AI35" s="39" t="s">
        <v>217</v>
      </c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45" t="s">
        <v>140</v>
      </c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>
        <f>BW36+BW37</f>
        <v>0</v>
      </c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 t="e">
        <f t="shared" si="1"/>
        <v>#VALUE!</v>
      </c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77"/>
    </row>
    <row r="36" spans="1:110" ht="93" customHeight="1" hidden="1">
      <c r="A36" s="100" t="s">
        <v>358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1"/>
      <c r="AC36" s="35" t="s">
        <v>22</v>
      </c>
      <c r="AD36" s="44"/>
      <c r="AE36" s="44"/>
      <c r="AF36" s="44"/>
      <c r="AG36" s="44"/>
      <c r="AH36" s="44"/>
      <c r="AI36" s="44" t="s">
        <v>218</v>
      </c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0" t="s">
        <v>140</v>
      </c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>
        <v>0</v>
      </c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>
        <f>-BW36</f>
        <v>0</v>
      </c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1"/>
    </row>
    <row r="37" spans="1:110" ht="50.25" customHeight="1" hidden="1">
      <c r="A37" s="100" t="s">
        <v>391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1"/>
      <c r="AC37" s="35" t="s">
        <v>22</v>
      </c>
      <c r="AD37" s="44"/>
      <c r="AE37" s="44"/>
      <c r="AF37" s="44"/>
      <c r="AG37" s="44"/>
      <c r="AH37" s="44"/>
      <c r="AI37" s="44" t="s">
        <v>219</v>
      </c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0" t="s">
        <v>140</v>
      </c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>
        <v>0</v>
      </c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>
        <f>-BW37</f>
        <v>0</v>
      </c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1"/>
    </row>
    <row r="38" spans="1:110" s="27" customFormat="1" ht="69.75" customHeight="1" hidden="1">
      <c r="A38" s="98" t="s">
        <v>389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9"/>
      <c r="AC38" s="154" t="s">
        <v>22</v>
      </c>
      <c r="AD38" s="60"/>
      <c r="AE38" s="60"/>
      <c r="AF38" s="60"/>
      <c r="AG38" s="60"/>
      <c r="AH38" s="60"/>
      <c r="AI38" s="60" t="s">
        <v>392</v>
      </c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79" t="s">
        <v>140</v>
      </c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>
        <f>BW41</f>
        <v>0</v>
      </c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>
        <f>-BW38</f>
        <v>0</v>
      </c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80"/>
    </row>
    <row r="39" spans="1:110" s="23" customFormat="1" ht="69.75" customHeight="1" hidden="1">
      <c r="A39" s="54" t="s">
        <v>389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5"/>
      <c r="AC39" s="57" t="s">
        <v>22</v>
      </c>
      <c r="AD39" s="56"/>
      <c r="AE39" s="56"/>
      <c r="AF39" s="56"/>
      <c r="AG39" s="56"/>
      <c r="AH39" s="56"/>
      <c r="AI39" s="56" t="s">
        <v>381</v>
      </c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48" t="s">
        <v>140</v>
      </c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>
        <v>0</v>
      </c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>
        <f>-BW39</f>
        <v>0</v>
      </c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73"/>
    </row>
    <row r="40" spans="1:110" s="23" customFormat="1" ht="15" customHeight="1" hidden="1">
      <c r="A40" s="52" t="s">
        <v>194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3"/>
      <c r="AC40" s="57" t="s">
        <v>22</v>
      </c>
      <c r="AD40" s="56"/>
      <c r="AE40" s="56"/>
      <c r="AF40" s="56"/>
      <c r="AG40" s="56"/>
      <c r="AH40" s="56"/>
      <c r="AI40" s="56" t="s">
        <v>74</v>
      </c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48" t="s">
        <v>140</v>
      </c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>
        <v>0</v>
      </c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>
        <f aca="true" t="shared" si="2" ref="CO40:CO48">-BW40</f>
        <v>0</v>
      </c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73"/>
    </row>
    <row r="41" spans="1:110" s="23" customFormat="1" ht="69" customHeight="1" hidden="1">
      <c r="A41" s="52" t="s">
        <v>400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3"/>
      <c r="AC41" s="57" t="s">
        <v>22</v>
      </c>
      <c r="AD41" s="56"/>
      <c r="AE41" s="56"/>
      <c r="AF41" s="56"/>
      <c r="AG41" s="56"/>
      <c r="AH41" s="56"/>
      <c r="AI41" s="56" t="s">
        <v>401</v>
      </c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48" t="s">
        <v>140</v>
      </c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>
        <v>0</v>
      </c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>
        <f t="shared" si="2"/>
        <v>0</v>
      </c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73"/>
    </row>
    <row r="42" spans="1:110" s="23" customFormat="1" ht="15" customHeight="1" hidden="1">
      <c r="A42" s="54" t="s">
        <v>389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5"/>
      <c r="AC42" s="57" t="s">
        <v>22</v>
      </c>
      <c r="AD42" s="56"/>
      <c r="AE42" s="56"/>
      <c r="AF42" s="56"/>
      <c r="AG42" s="56"/>
      <c r="AH42" s="56"/>
      <c r="AI42" s="56" t="s">
        <v>397</v>
      </c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48" t="s">
        <v>140</v>
      </c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>
        <v>0</v>
      </c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>
        <f t="shared" si="2"/>
        <v>0</v>
      </c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73"/>
    </row>
    <row r="43" spans="1:110" s="21" customFormat="1" ht="71.25" customHeight="1" hidden="1">
      <c r="A43" s="36" t="s">
        <v>175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7"/>
      <c r="AC43" s="38" t="s">
        <v>22</v>
      </c>
      <c r="AD43" s="39"/>
      <c r="AE43" s="39"/>
      <c r="AF43" s="39"/>
      <c r="AG43" s="39"/>
      <c r="AH43" s="39"/>
      <c r="AI43" s="39" t="s">
        <v>220</v>
      </c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45" t="str">
        <f>BC44</f>
        <v>-</v>
      </c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>
        <f>BW44</f>
        <v>0</v>
      </c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>
        <f>-BW43</f>
        <v>0</v>
      </c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77"/>
    </row>
    <row r="44" spans="1:110" s="21" customFormat="1" ht="69" customHeight="1" hidden="1">
      <c r="A44" s="36" t="s">
        <v>399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7"/>
      <c r="AC44" s="38" t="s">
        <v>22</v>
      </c>
      <c r="AD44" s="39"/>
      <c r="AE44" s="39"/>
      <c r="AF44" s="39"/>
      <c r="AG44" s="39"/>
      <c r="AH44" s="39"/>
      <c r="AI44" s="39" t="s">
        <v>221</v>
      </c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45" t="s">
        <v>140</v>
      </c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>
        <f>BW45+BW46</f>
        <v>0</v>
      </c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>
        <f>-BW44</f>
        <v>0</v>
      </c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77"/>
    </row>
    <row r="45" spans="1:110" ht="104.25" customHeight="1" hidden="1">
      <c r="A45" s="42" t="s">
        <v>365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3"/>
      <c r="AC45" s="35" t="s">
        <v>22</v>
      </c>
      <c r="AD45" s="44"/>
      <c r="AE45" s="44"/>
      <c r="AF45" s="44"/>
      <c r="AG45" s="44"/>
      <c r="AH45" s="44"/>
      <c r="AI45" s="44" t="s">
        <v>222</v>
      </c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0" t="s">
        <v>140</v>
      </c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>
        <f>-BW45</f>
        <v>0</v>
      </c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1"/>
    </row>
    <row r="46" spans="1:110" ht="63" customHeight="1" hidden="1">
      <c r="A46" s="42" t="s">
        <v>357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3"/>
      <c r="AC46" s="35" t="s">
        <v>22</v>
      </c>
      <c r="AD46" s="44"/>
      <c r="AE46" s="44"/>
      <c r="AF46" s="44"/>
      <c r="AG46" s="44"/>
      <c r="AH46" s="44"/>
      <c r="AI46" s="44" t="s">
        <v>356</v>
      </c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0" t="s">
        <v>140</v>
      </c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>
        <f>-BW46</f>
        <v>0</v>
      </c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1"/>
    </row>
    <row r="47" spans="1:110" s="21" customFormat="1" ht="86.25" customHeight="1" hidden="1">
      <c r="A47" s="36" t="s">
        <v>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7"/>
      <c r="AC47" s="38" t="s">
        <v>22</v>
      </c>
      <c r="AD47" s="39"/>
      <c r="AE47" s="39"/>
      <c r="AF47" s="39"/>
      <c r="AG47" s="39"/>
      <c r="AH47" s="39"/>
      <c r="AI47" s="39" t="s">
        <v>382</v>
      </c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45" t="s">
        <v>140</v>
      </c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>
        <f>BW48+BW49</f>
        <v>0</v>
      </c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>
        <f>-BW47</f>
        <v>0</v>
      </c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77"/>
    </row>
    <row r="48" spans="1:110" s="23" customFormat="1" ht="15" customHeight="1" hidden="1">
      <c r="A48" s="52" t="s">
        <v>2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57" t="s">
        <v>22</v>
      </c>
      <c r="AD48" s="56"/>
      <c r="AE48" s="56"/>
      <c r="AF48" s="56"/>
      <c r="AG48" s="56"/>
      <c r="AH48" s="56"/>
      <c r="AI48" s="56" t="s">
        <v>383</v>
      </c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48" t="s">
        <v>140</v>
      </c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>
        <v>0</v>
      </c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>
        <f t="shared" si="2"/>
        <v>0</v>
      </c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73"/>
    </row>
    <row r="49" spans="1:110" s="23" customFormat="1" ht="77.25" customHeight="1" hidden="1">
      <c r="A49" s="52" t="s">
        <v>8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57" t="s">
        <v>22</v>
      </c>
      <c r="AD49" s="56"/>
      <c r="AE49" s="56"/>
      <c r="AF49" s="56"/>
      <c r="AG49" s="56"/>
      <c r="AH49" s="56"/>
      <c r="AI49" s="56" t="s">
        <v>402</v>
      </c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48" t="s">
        <v>140</v>
      </c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>
        <v>0</v>
      </c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>
        <f>-BW49</f>
        <v>0</v>
      </c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73"/>
    </row>
    <row r="50" spans="1:110" s="21" customFormat="1" ht="36" customHeight="1" hidden="1">
      <c r="A50" s="36" t="s">
        <v>388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7"/>
      <c r="AC50" s="38" t="s">
        <v>22</v>
      </c>
      <c r="AD50" s="39"/>
      <c r="AE50" s="39"/>
      <c r="AF50" s="39"/>
      <c r="AG50" s="39"/>
      <c r="AH50" s="39"/>
      <c r="AI50" s="39" t="s">
        <v>223</v>
      </c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45" t="s">
        <v>140</v>
      </c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>
        <f>BW51+BW52</f>
        <v>0</v>
      </c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>
        <f>-BW50</f>
        <v>0</v>
      </c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77"/>
    </row>
    <row r="51" spans="1:110" ht="83.25" customHeight="1" hidden="1">
      <c r="A51" s="42" t="s">
        <v>359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3"/>
      <c r="AC51" s="35" t="s">
        <v>22</v>
      </c>
      <c r="AD51" s="44"/>
      <c r="AE51" s="44"/>
      <c r="AF51" s="44"/>
      <c r="AG51" s="44"/>
      <c r="AH51" s="44"/>
      <c r="AI51" s="44" t="s">
        <v>225</v>
      </c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0" t="s">
        <v>140</v>
      </c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>
        <f>-BW51</f>
        <v>0</v>
      </c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1"/>
    </row>
    <row r="52" spans="1:110" ht="50.25" customHeight="1" hidden="1">
      <c r="A52" s="42" t="s">
        <v>374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3"/>
      <c r="AC52" s="35" t="s">
        <v>22</v>
      </c>
      <c r="AD52" s="44"/>
      <c r="AE52" s="44"/>
      <c r="AF52" s="44"/>
      <c r="AG52" s="44"/>
      <c r="AH52" s="44"/>
      <c r="AI52" s="44" t="s">
        <v>288</v>
      </c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0" t="s">
        <v>140</v>
      </c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>
        <f>-BW52</f>
        <v>0</v>
      </c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1"/>
    </row>
    <row r="53" spans="1:110" s="21" customFormat="1" ht="25.5" customHeight="1">
      <c r="A53" s="36" t="s">
        <v>62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7"/>
      <c r="AC53" s="38" t="s">
        <v>22</v>
      </c>
      <c r="AD53" s="39"/>
      <c r="AE53" s="39"/>
      <c r="AF53" s="39"/>
      <c r="AG53" s="39"/>
      <c r="AH53" s="39"/>
      <c r="AI53" s="39" t="s">
        <v>226</v>
      </c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45">
        <f>BC54</f>
        <v>480000</v>
      </c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>
        <f>BW54+BW58</f>
        <v>5629094.48</v>
      </c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>
        <f>BC53-BW53</f>
        <v>-5149094.48</v>
      </c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77"/>
    </row>
    <row r="54" spans="1:110" s="21" customFormat="1" ht="18" customHeight="1">
      <c r="A54" s="36" t="s">
        <v>62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7"/>
      <c r="AC54" s="38" t="s">
        <v>22</v>
      </c>
      <c r="AD54" s="39"/>
      <c r="AE54" s="39"/>
      <c r="AF54" s="39"/>
      <c r="AG54" s="39"/>
      <c r="AH54" s="39"/>
      <c r="AI54" s="39" t="s">
        <v>227</v>
      </c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49">
        <f>BC55</f>
        <v>480000</v>
      </c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1"/>
      <c r="BW54" s="45">
        <f>BW55+BW56+BW57</f>
        <v>5629094.48</v>
      </c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>
        <f>BC54-BW54</f>
        <v>-5149094.48</v>
      </c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77"/>
    </row>
    <row r="55" spans="1:110" ht="64.5" customHeight="1">
      <c r="A55" s="42" t="s">
        <v>291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3"/>
      <c r="AC55" s="35" t="s">
        <v>22</v>
      </c>
      <c r="AD55" s="44"/>
      <c r="AE55" s="44"/>
      <c r="AF55" s="44"/>
      <c r="AG55" s="44"/>
      <c r="AH55" s="44"/>
      <c r="AI55" s="44" t="s">
        <v>228</v>
      </c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0">
        <v>480000</v>
      </c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>
        <v>5627895.19</v>
      </c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>
        <f>BC55-BW55</f>
        <v>-5147895.19</v>
      </c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1"/>
    </row>
    <row r="56" spans="1:110" ht="36" customHeight="1">
      <c r="A56" s="42" t="s">
        <v>292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3"/>
      <c r="AC56" s="35" t="s">
        <v>22</v>
      </c>
      <c r="AD56" s="44"/>
      <c r="AE56" s="44"/>
      <c r="AF56" s="44"/>
      <c r="AG56" s="44"/>
      <c r="AH56" s="44"/>
      <c r="AI56" s="44" t="s">
        <v>289</v>
      </c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0" t="s">
        <v>140</v>
      </c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>
        <v>1199.29</v>
      </c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>
        <f>-BW56</f>
        <v>-1199.29</v>
      </c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1"/>
    </row>
    <row r="57" spans="1:110" ht="33.75" customHeight="1" hidden="1">
      <c r="A57" s="42" t="s">
        <v>4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3"/>
      <c r="AC57" s="35" t="s">
        <v>22</v>
      </c>
      <c r="AD57" s="44"/>
      <c r="AE57" s="44"/>
      <c r="AF57" s="44"/>
      <c r="AG57" s="44"/>
      <c r="AH57" s="44"/>
      <c r="AI57" s="44" t="s">
        <v>276</v>
      </c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0" t="s">
        <v>140</v>
      </c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>
        <f>-BW57</f>
        <v>0</v>
      </c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1"/>
    </row>
    <row r="58" spans="1:110" s="21" customFormat="1" ht="49.5" customHeight="1" hidden="1">
      <c r="A58" s="36" t="s">
        <v>385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7"/>
      <c r="AC58" s="38" t="s">
        <v>22</v>
      </c>
      <c r="AD58" s="39"/>
      <c r="AE58" s="39"/>
      <c r="AF58" s="39"/>
      <c r="AG58" s="39"/>
      <c r="AH58" s="39"/>
      <c r="AI58" s="39" t="s">
        <v>384</v>
      </c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49" t="s">
        <v>140</v>
      </c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1"/>
      <c r="BW58" s="45">
        <f>BW59+BW60+BW61</f>
        <v>0</v>
      </c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>
        <f>-BW58</f>
        <v>0</v>
      </c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77"/>
    </row>
    <row r="59" spans="1:110" ht="48" customHeight="1" hidden="1">
      <c r="A59" s="42" t="s">
        <v>385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3"/>
      <c r="AC59" s="35" t="s">
        <v>22</v>
      </c>
      <c r="AD59" s="44"/>
      <c r="AE59" s="44"/>
      <c r="AF59" s="44"/>
      <c r="AG59" s="44"/>
      <c r="AH59" s="44"/>
      <c r="AI59" s="44" t="s">
        <v>386</v>
      </c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0" t="s">
        <v>140</v>
      </c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5">
        <f>-BW59</f>
        <v>0</v>
      </c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77"/>
    </row>
    <row r="60" spans="1:110" s="23" customFormat="1" ht="48" customHeight="1" hidden="1">
      <c r="A60" s="52" t="s">
        <v>385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3"/>
      <c r="AC60" s="57" t="s">
        <v>22</v>
      </c>
      <c r="AD60" s="56"/>
      <c r="AE60" s="56"/>
      <c r="AF60" s="56"/>
      <c r="AG60" s="56"/>
      <c r="AH60" s="56"/>
      <c r="AI60" s="56" t="s">
        <v>11</v>
      </c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48" t="s">
        <v>140</v>
      </c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>
        <v>0</v>
      </c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>
        <f>-BW60</f>
        <v>0</v>
      </c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73"/>
    </row>
    <row r="61" spans="1:110" s="23" customFormat="1" ht="15" customHeight="1" hidden="1">
      <c r="A61" s="52" t="s">
        <v>385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3"/>
      <c r="AC61" s="57" t="s">
        <v>22</v>
      </c>
      <c r="AD61" s="56"/>
      <c r="AE61" s="56"/>
      <c r="AF61" s="56"/>
      <c r="AG61" s="56"/>
      <c r="AH61" s="56"/>
      <c r="AI61" s="56" t="s">
        <v>12</v>
      </c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48" t="s">
        <v>140</v>
      </c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>
        <v>0</v>
      </c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>
        <v>0</v>
      </c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73"/>
    </row>
    <row r="62" spans="1:110" s="23" customFormat="1" ht="18" customHeight="1" hidden="1">
      <c r="A62" s="52" t="s">
        <v>398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3"/>
      <c r="AC62" s="57" t="s">
        <v>22</v>
      </c>
      <c r="AD62" s="56"/>
      <c r="AE62" s="56"/>
      <c r="AF62" s="56"/>
      <c r="AG62" s="56"/>
      <c r="AH62" s="56"/>
      <c r="AI62" s="56" t="s">
        <v>144</v>
      </c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48" t="s">
        <v>140</v>
      </c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>
        <v>0</v>
      </c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0">
        <f>-BW62</f>
        <v>0</v>
      </c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1"/>
    </row>
    <row r="63" spans="1:110" s="21" customFormat="1" ht="48" customHeight="1" hidden="1">
      <c r="A63" s="36" t="s">
        <v>45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7"/>
      <c r="AC63" s="38" t="s">
        <v>22</v>
      </c>
      <c r="AD63" s="39"/>
      <c r="AE63" s="39"/>
      <c r="AF63" s="39"/>
      <c r="AG63" s="39"/>
      <c r="AH63" s="39"/>
      <c r="AI63" s="39" t="s">
        <v>384</v>
      </c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49" t="s">
        <v>140</v>
      </c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1"/>
      <c r="BW63" s="45">
        <f>BW64+BW65</f>
        <v>0</v>
      </c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>
        <f>-BW63</f>
        <v>0</v>
      </c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77"/>
    </row>
    <row r="64" spans="1:110" s="23" customFormat="1" ht="41.25" customHeight="1" hidden="1">
      <c r="A64" s="42" t="s">
        <v>377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3"/>
      <c r="AC64" s="57" t="s">
        <v>22</v>
      </c>
      <c r="AD64" s="56"/>
      <c r="AE64" s="56"/>
      <c r="AF64" s="56"/>
      <c r="AG64" s="56"/>
      <c r="AH64" s="56"/>
      <c r="AI64" s="56" t="s">
        <v>386</v>
      </c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48" t="s">
        <v>140</v>
      </c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>
        <v>0</v>
      </c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0">
        <f>-BW64</f>
        <v>0</v>
      </c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1"/>
    </row>
    <row r="65" spans="1:110" s="23" customFormat="1" ht="46.5" customHeight="1" hidden="1">
      <c r="A65" s="42" t="s">
        <v>377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3"/>
      <c r="AC65" s="57" t="s">
        <v>22</v>
      </c>
      <c r="AD65" s="56"/>
      <c r="AE65" s="56"/>
      <c r="AF65" s="56"/>
      <c r="AG65" s="56"/>
      <c r="AH65" s="56"/>
      <c r="AI65" s="56" t="s">
        <v>11</v>
      </c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48" t="s">
        <v>140</v>
      </c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>
        <v>0</v>
      </c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0">
        <f>-BW65</f>
        <v>0</v>
      </c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1"/>
    </row>
    <row r="66" spans="1:111" s="30" customFormat="1" ht="27.75" customHeight="1">
      <c r="A66" s="58" t="s">
        <v>63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9"/>
      <c r="AC66" s="61" t="s">
        <v>22</v>
      </c>
      <c r="AD66" s="46"/>
      <c r="AE66" s="46"/>
      <c r="AF66" s="46"/>
      <c r="AG66" s="46"/>
      <c r="AH66" s="46"/>
      <c r="AI66" s="46" t="s">
        <v>229</v>
      </c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7">
        <f>BC67+BC72</f>
        <v>3913000</v>
      </c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>
        <f>BW67+BW72</f>
        <v>619428.0099999999</v>
      </c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>
        <f>BC66-BW66</f>
        <v>3293571.99</v>
      </c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78"/>
      <c r="DG66" s="29"/>
    </row>
    <row r="67" spans="1:110" s="21" customFormat="1" ht="22.5" customHeight="1">
      <c r="A67" s="36" t="s">
        <v>334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7"/>
      <c r="AC67" s="38" t="s">
        <v>22</v>
      </c>
      <c r="AD67" s="39"/>
      <c r="AE67" s="39"/>
      <c r="AF67" s="39"/>
      <c r="AG67" s="39"/>
      <c r="AH67" s="39"/>
      <c r="AI67" s="39" t="s">
        <v>230</v>
      </c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45">
        <f>SUM(BC68)</f>
        <v>94600</v>
      </c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>
        <f>BW68</f>
        <v>8191.63</v>
      </c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>
        <f>BC67-BW67</f>
        <v>86408.37</v>
      </c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77"/>
    </row>
    <row r="68" spans="1:111" s="21" customFormat="1" ht="75" customHeight="1">
      <c r="A68" s="36" t="s">
        <v>373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7"/>
      <c r="AC68" s="38" t="s">
        <v>22</v>
      </c>
      <c r="AD68" s="39"/>
      <c r="AE68" s="39"/>
      <c r="AF68" s="39"/>
      <c r="AG68" s="39"/>
      <c r="AH68" s="39"/>
      <c r="AI68" s="39" t="s">
        <v>231</v>
      </c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45">
        <f>BC69</f>
        <v>94600</v>
      </c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>
        <f>SUM(BW69:CN71)</f>
        <v>8191.63</v>
      </c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>
        <f>BC68-BW68</f>
        <v>86408.37</v>
      </c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77"/>
      <c r="DG68" s="28"/>
    </row>
    <row r="69" spans="1:110" ht="111.75" customHeight="1">
      <c r="A69" s="42" t="s">
        <v>159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3"/>
      <c r="AC69" s="35" t="s">
        <v>22</v>
      </c>
      <c r="AD69" s="44"/>
      <c r="AE69" s="44"/>
      <c r="AF69" s="44"/>
      <c r="AG69" s="44"/>
      <c r="AH69" s="44"/>
      <c r="AI69" s="44" t="s">
        <v>232</v>
      </c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0">
        <v>94600</v>
      </c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>
        <v>7973.18</v>
      </c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>
        <f>BC69-BW69</f>
        <v>86626.82</v>
      </c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1"/>
    </row>
    <row r="70" spans="1:110" ht="87" customHeight="1">
      <c r="A70" s="42" t="s">
        <v>160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3"/>
      <c r="AC70" s="35" t="s">
        <v>22</v>
      </c>
      <c r="AD70" s="44"/>
      <c r="AE70" s="44"/>
      <c r="AF70" s="44"/>
      <c r="AG70" s="44"/>
      <c r="AH70" s="44"/>
      <c r="AI70" s="44" t="s">
        <v>277</v>
      </c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0" t="s">
        <v>140</v>
      </c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>
        <v>218.45</v>
      </c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>
        <f>-BW70</f>
        <v>-218.45</v>
      </c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1"/>
    </row>
    <row r="71" spans="1:110" ht="83.25" customHeight="1" hidden="1">
      <c r="A71" s="42" t="s">
        <v>5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3"/>
      <c r="AC71" s="35" t="s">
        <v>22</v>
      </c>
      <c r="AD71" s="44"/>
      <c r="AE71" s="44"/>
      <c r="AF71" s="44"/>
      <c r="AG71" s="44"/>
      <c r="AH71" s="44"/>
      <c r="AI71" s="44" t="s">
        <v>278</v>
      </c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0" t="s">
        <v>140</v>
      </c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>
        <v>0</v>
      </c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>
        <f>-BW71</f>
        <v>0</v>
      </c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1"/>
    </row>
    <row r="72" spans="1:110" s="21" customFormat="1" ht="20.25" customHeight="1">
      <c r="A72" s="36" t="s">
        <v>65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7"/>
      <c r="AC72" s="38" t="s">
        <v>22</v>
      </c>
      <c r="AD72" s="39"/>
      <c r="AE72" s="39"/>
      <c r="AF72" s="39"/>
      <c r="AG72" s="39"/>
      <c r="AH72" s="39"/>
      <c r="AI72" s="39" t="s">
        <v>233</v>
      </c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45">
        <f>SUM(BC73+BC77)</f>
        <v>3818400</v>
      </c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>
        <f>BW73+BW77</f>
        <v>611236.3799999999</v>
      </c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>
        <f>BC72-BW72</f>
        <v>3207163.62</v>
      </c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77"/>
    </row>
    <row r="73" spans="1:110" s="21" customFormat="1" ht="27.75" customHeight="1">
      <c r="A73" s="36" t="s">
        <v>371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7"/>
      <c r="AC73" s="38" t="s">
        <v>22</v>
      </c>
      <c r="AD73" s="39"/>
      <c r="AE73" s="39"/>
      <c r="AF73" s="39"/>
      <c r="AG73" s="39"/>
      <c r="AH73" s="39"/>
      <c r="AI73" s="39" t="s">
        <v>192</v>
      </c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45">
        <f>BC74</f>
        <v>447000</v>
      </c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>
        <f>BW74</f>
        <v>322262.1</v>
      </c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>
        <f>BC73-BW73</f>
        <v>124737.90000000002</v>
      </c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77"/>
    </row>
    <row r="74" spans="1:110" s="21" customFormat="1" ht="49.5" customHeight="1">
      <c r="A74" s="36" t="s">
        <v>366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7"/>
      <c r="AC74" s="38" t="s">
        <v>22</v>
      </c>
      <c r="AD74" s="39"/>
      <c r="AE74" s="39"/>
      <c r="AF74" s="39"/>
      <c r="AG74" s="39"/>
      <c r="AH74" s="39"/>
      <c r="AI74" s="39" t="s">
        <v>274</v>
      </c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45">
        <f>BC75</f>
        <v>447000</v>
      </c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>
        <f>SUM(BW75:CN76)</f>
        <v>322262.1</v>
      </c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>
        <f>BC74-BW74</f>
        <v>124737.90000000002</v>
      </c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77"/>
    </row>
    <row r="75" spans="1:110" ht="97.5" customHeight="1">
      <c r="A75" s="42" t="s">
        <v>158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3"/>
      <c r="AC75" s="35" t="s">
        <v>22</v>
      </c>
      <c r="AD75" s="44"/>
      <c r="AE75" s="44"/>
      <c r="AF75" s="44"/>
      <c r="AG75" s="44"/>
      <c r="AH75" s="44"/>
      <c r="AI75" s="44" t="s">
        <v>275</v>
      </c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0">
        <v>447000</v>
      </c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>
        <v>321918.29</v>
      </c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>
        <f>BC75-BW75</f>
        <v>125081.71000000002</v>
      </c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1"/>
    </row>
    <row r="76" spans="1:110" ht="70.5" customHeight="1">
      <c r="A76" s="42" t="s">
        <v>293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3"/>
      <c r="AC76" s="35" t="s">
        <v>22</v>
      </c>
      <c r="AD76" s="44"/>
      <c r="AE76" s="44"/>
      <c r="AF76" s="44"/>
      <c r="AG76" s="44"/>
      <c r="AH76" s="44"/>
      <c r="AI76" s="44" t="s">
        <v>290</v>
      </c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0" t="s">
        <v>140</v>
      </c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>
        <v>343.81</v>
      </c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>
        <f>-BW76</f>
        <v>-343.81</v>
      </c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1"/>
    </row>
    <row r="77" spans="1:110" s="21" customFormat="1" ht="30" customHeight="1">
      <c r="A77" s="36" t="s">
        <v>372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7"/>
      <c r="AC77" s="38" t="s">
        <v>22</v>
      </c>
      <c r="AD77" s="39"/>
      <c r="AE77" s="39"/>
      <c r="AF77" s="39"/>
      <c r="AG77" s="39"/>
      <c r="AH77" s="39"/>
      <c r="AI77" s="39" t="s">
        <v>280</v>
      </c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45">
        <f>BC78</f>
        <v>3371400</v>
      </c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>
        <f>BW78</f>
        <v>288974.27999999997</v>
      </c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>
        <f>BC77-BW77</f>
        <v>3082425.72</v>
      </c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77"/>
    </row>
    <row r="78" spans="1:110" s="21" customFormat="1" ht="68.25" customHeight="1">
      <c r="A78" s="36" t="s">
        <v>370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7"/>
      <c r="AC78" s="38" t="s">
        <v>22</v>
      </c>
      <c r="AD78" s="39"/>
      <c r="AE78" s="39"/>
      <c r="AF78" s="39"/>
      <c r="AG78" s="39"/>
      <c r="AH78" s="39"/>
      <c r="AI78" s="39" t="s">
        <v>279</v>
      </c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45">
        <f>BC79</f>
        <v>3371400</v>
      </c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>
        <f>SUM(BW79:CN82)</f>
        <v>288974.27999999997</v>
      </c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>
        <f>BC78-BW78</f>
        <v>3082425.72</v>
      </c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77"/>
    </row>
    <row r="79" spans="1:110" ht="111" customHeight="1">
      <c r="A79" s="42" t="s">
        <v>152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3"/>
      <c r="AC79" s="35" t="s">
        <v>22</v>
      </c>
      <c r="AD79" s="44"/>
      <c r="AE79" s="44"/>
      <c r="AF79" s="44"/>
      <c r="AG79" s="44"/>
      <c r="AH79" s="44"/>
      <c r="AI79" s="44" t="s">
        <v>281</v>
      </c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0">
        <v>3371400</v>
      </c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>
        <v>282346.42</v>
      </c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>
        <f>BC79-BW79</f>
        <v>3089053.58</v>
      </c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1"/>
    </row>
    <row r="80" spans="1:110" ht="84.75" customHeight="1">
      <c r="A80" s="42" t="s">
        <v>161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3"/>
      <c r="AC80" s="35" t="s">
        <v>22</v>
      </c>
      <c r="AD80" s="44"/>
      <c r="AE80" s="44"/>
      <c r="AF80" s="44"/>
      <c r="AG80" s="44"/>
      <c r="AH80" s="44"/>
      <c r="AI80" s="44" t="s">
        <v>283</v>
      </c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0" t="s">
        <v>140</v>
      </c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>
        <v>5652.06</v>
      </c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>
        <f>-BW80</f>
        <v>-5652.06</v>
      </c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1"/>
    </row>
    <row r="81" spans="1:110" s="23" customFormat="1" ht="109.5" customHeight="1">
      <c r="A81" s="42" t="s">
        <v>296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3"/>
      <c r="AC81" s="35" t="s">
        <v>22</v>
      </c>
      <c r="AD81" s="44"/>
      <c r="AE81" s="44"/>
      <c r="AF81" s="44"/>
      <c r="AG81" s="44"/>
      <c r="AH81" s="44"/>
      <c r="AI81" s="44" t="s">
        <v>282</v>
      </c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0" t="s">
        <v>140</v>
      </c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>
        <v>445.8</v>
      </c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>
        <f>-BW81</f>
        <v>-445.8</v>
      </c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1"/>
    </row>
    <row r="82" spans="1:110" s="23" customFormat="1" ht="80.25" customHeight="1">
      <c r="A82" s="42" t="s">
        <v>360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3"/>
      <c r="AC82" s="57"/>
      <c r="AD82" s="56"/>
      <c r="AE82" s="56"/>
      <c r="AF82" s="56"/>
      <c r="AG82" s="56"/>
      <c r="AH82" s="56"/>
      <c r="AI82" s="44" t="s">
        <v>131</v>
      </c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0" t="s">
        <v>140</v>
      </c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>
        <v>530</v>
      </c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>
        <f>BW82</f>
        <v>530</v>
      </c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1"/>
    </row>
    <row r="83" spans="1:111" s="31" customFormat="1" ht="21.75" customHeight="1">
      <c r="A83" s="58" t="s">
        <v>66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9"/>
      <c r="AC83" s="61" t="s">
        <v>22</v>
      </c>
      <c r="AD83" s="46"/>
      <c r="AE83" s="46"/>
      <c r="AF83" s="46"/>
      <c r="AG83" s="46"/>
      <c r="AH83" s="46"/>
      <c r="AI83" s="46" t="s">
        <v>234</v>
      </c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7">
        <f>BC84</f>
        <v>70000</v>
      </c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>
        <f>BW84</f>
        <v>57750</v>
      </c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>
        <f>BC83-BW83</f>
        <v>12250</v>
      </c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78"/>
      <c r="DG83" s="29"/>
    </row>
    <row r="84" spans="1:110" ht="69" customHeight="1">
      <c r="A84" s="42" t="s">
        <v>284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3"/>
      <c r="AC84" s="35" t="s">
        <v>22</v>
      </c>
      <c r="AD84" s="44"/>
      <c r="AE84" s="44"/>
      <c r="AF84" s="44"/>
      <c r="AG84" s="44"/>
      <c r="AH84" s="44"/>
      <c r="AI84" s="44" t="s">
        <v>235</v>
      </c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0">
        <f>BC85</f>
        <v>70000</v>
      </c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>
        <f>BW85</f>
        <v>57750</v>
      </c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>
        <f>BC84-BW84</f>
        <v>12250</v>
      </c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1"/>
    </row>
    <row r="85" spans="1:110" ht="106.5" customHeight="1">
      <c r="A85" s="42" t="s">
        <v>323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3"/>
      <c r="AC85" s="35" t="s">
        <v>22</v>
      </c>
      <c r="AD85" s="44"/>
      <c r="AE85" s="44"/>
      <c r="AF85" s="44"/>
      <c r="AG85" s="44"/>
      <c r="AH85" s="44"/>
      <c r="AI85" s="44" t="s">
        <v>236</v>
      </c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0">
        <v>70000</v>
      </c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>
        <f>BW86+BW87</f>
        <v>57750</v>
      </c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>
        <f>BC85-BW85</f>
        <v>12250</v>
      </c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1"/>
    </row>
    <row r="86" spans="1:110" ht="105" customHeight="1">
      <c r="A86" s="42" t="s">
        <v>323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3"/>
      <c r="AC86" s="35" t="s">
        <v>22</v>
      </c>
      <c r="AD86" s="44"/>
      <c r="AE86" s="44"/>
      <c r="AF86" s="44"/>
      <c r="AG86" s="44"/>
      <c r="AH86" s="44"/>
      <c r="AI86" s="44" t="s">
        <v>237</v>
      </c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0" t="s">
        <v>140</v>
      </c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>
        <v>57750</v>
      </c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>
        <f>-BW86</f>
        <v>-57750</v>
      </c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1"/>
    </row>
    <row r="87" spans="1:110" ht="93" customHeight="1" hidden="1">
      <c r="A87" s="42" t="s">
        <v>323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3"/>
      <c r="AC87" s="35" t="s">
        <v>22</v>
      </c>
      <c r="AD87" s="44"/>
      <c r="AE87" s="44"/>
      <c r="AF87" s="44"/>
      <c r="AG87" s="44"/>
      <c r="AH87" s="44"/>
      <c r="AI87" s="44" t="s">
        <v>332</v>
      </c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0" t="s">
        <v>140</v>
      </c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>
        <v>0</v>
      </c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>
        <f>-BW87</f>
        <v>0</v>
      </c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1"/>
    </row>
    <row r="88" spans="1:110" s="21" customFormat="1" ht="54" customHeight="1" hidden="1">
      <c r="A88" s="36" t="s">
        <v>145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7"/>
      <c r="AC88" s="38" t="s">
        <v>22</v>
      </c>
      <c r="AD88" s="39"/>
      <c r="AE88" s="39"/>
      <c r="AF88" s="39"/>
      <c r="AG88" s="39"/>
      <c r="AH88" s="39"/>
      <c r="AI88" s="39" t="s">
        <v>146</v>
      </c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45" t="str">
        <f>BC89</f>
        <v>-</v>
      </c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>
        <f>BW89</f>
        <v>0</v>
      </c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>
        <f aca="true" t="shared" si="3" ref="CO88:CO93">-BW88</f>
        <v>0</v>
      </c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77"/>
    </row>
    <row r="89" spans="1:110" s="21" customFormat="1" ht="15" customHeight="1" hidden="1">
      <c r="A89" s="36" t="s">
        <v>324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7"/>
      <c r="AC89" s="38" t="s">
        <v>22</v>
      </c>
      <c r="AD89" s="39"/>
      <c r="AE89" s="39"/>
      <c r="AF89" s="39"/>
      <c r="AG89" s="39"/>
      <c r="AH89" s="39"/>
      <c r="AI89" s="39" t="s">
        <v>147</v>
      </c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45" t="str">
        <f>BC90</f>
        <v>-</v>
      </c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>
        <f>BW90</f>
        <v>0</v>
      </c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>
        <f t="shared" si="3"/>
        <v>0</v>
      </c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77"/>
    </row>
    <row r="90" spans="1:110" ht="32.25" customHeight="1" hidden="1">
      <c r="A90" s="42" t="s">
        <v>148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3"/>
      <c r="AC90" s="35" t="s">
        <v>22</v>
      </c>
      <c r="AD90" s="44"/>
      <c r="AE90" s="44"/>
      <c r="AF90" s="44"/>
      <c r="AG90" s="44"/>
      <c r="AH90" s="44"/>
      <c r="AI90" s="44" t="s">
        <v>149</v>
      </c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0" t="s">
        <v>140</v>
      </c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>
        <f>BW91</f>
        <v>0</v>
      </c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>
        <f t="shared" si="3"/>
        <v>0</v>
      </c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1"/>
    </row>
    <row r="91" spans="1:110" ht="42.75" customHeight="1" hidden="1">
      <c r="A91" s="42" t="s">
        <v>325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3"/>
      <c r="AC91" s="35" t="s">
        <v>22</v>
      </c>
      <c r="AD91" s="44"/>
      <c r="AE91" s="44"/>
      <c r="AF91" s="44"/>
      <c r="AG91" s="44"/>
      <c r="AH91" s="44"/>
      <c r="AI91" s="44" t="s">
        <v>177</v>
      </c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0" t="s">
        <v>140</v>
      </c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>
        <f>BW93+BW92</f>
        <v>0</v>
      </c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>
        <f t="shared" si="3"/>
        <v>0</v>
      </c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1"/>
    </row>
    <row r="92" spans="1:110" s="23" customFormat="1" ht="60" customHeight="1" hidden="1">
      <c r="A92" s="52" t="s">
        <v>150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3"/>
      <c r="AC92" s="57" t="s">
        <v>22</v>
      </c>
      <c r="AD92" s="56"/>
      <c r="AE92" s="56"/>
      <c r="AF92" s="56"/>
      <c r="AG92" s="56"/>
      <c r="AH92" s="56"/>
      <c r="AI92" s="56" t="s">
        <v>178</v>
      </c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48" t="s">
        <v>140</v>
      </c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>
        <v>0</v>
      </c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0">
        <f t="shared" si="3"/>
        <v>0</v>
      </c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1"/>
    </row>
    <row r="93" spans="1:110" s="23" customFormat="1" ht="23.25" customHeight="1" hidden="1">
      <c r="A93" s="52" t="s">
        <v>150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3"/>
      <c r="AC93" s="57" t="s">
        <v>22</v>
      </c>
      <c r="AD93" s="56"/>
      <c r="AE93" s="56"/>
      <c r="AF93" s="56"/>
      <c r="AG93" s="56"/>
      <c r="AH93" s="56"/>
      <c r="AI93" s="56" t="s">
        <v>165</v>
      </c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48" t="s">
        <v>140</v>
      </c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>
        <v>0</v>
      </c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0">
        <f t="shared" si="3"/>
        <v>0</v>
      </c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1"/>
    </row>
    <row r="94" spans="1:111" s="31" customFormat="1" ht="54" customHeight="1">
      <c r="A94" s="58" t="s">
        <v>67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9"/>
      <c r="AC94" s="61" t="s">
        <v>22</v>
      </c>
      <c r="AD94" s="46"/>
      <c r="AE94" s="46"/>
      <c r="AF94" s="46"/>
      <c r="AG94" s="46"/>
      <c r="AH94" s="46"/>
      <c r="AI94" s="46" t="s">
        <v>9</v>
      </c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7">
        <f>BC95</f>
        <v>491300</v>
      </c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>
        <f>BW95</f>
        <v>273124.73</v>
      </c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>
        <f aca="true" t="shared" si="4" ref="CO94:CO101">BC94-BW94</f>
        <v>218175.27000000002</v>
      </c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78"/>
      <c r="DG94" s="29"/>
    </row>
    <row r="95" spans="1:110" s="21" customFormat="1" ht="129" customHeight="1">
      <c r="A95" s="36" t="s">
        <v>380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7"/>
      <c r="AC95" s="38" t="s">
        <v>22</v>
      </c>
      <c r="AD95" s="39"/>
      <c r="AE95" s="39"/>
      <c r="AF95" s="39"/>
      <c r="AG95" s="39"/>
      <c r="AH95" s="39"/>
      <c r="AI95" s="39" t="s">
        <v>10</v>
      </c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45">
        <f>BC96+BC100</f>
        <v>491300</v>
      </c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9">
        <f>BW98+BW100</f>
        <v>273124.73</v>
      </c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1"/>
      <c r="CO95" s="45">
        <f t="shared" si="4"/>
        <v>218175.27000000002</v>
      </c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77"/>
    </row>
    <row r="96" spans="1:110" s="21" customFormat="1" ht="99" customHeight="1" hidden="1">
      <c r="A96" s="36" t="s">
        <v>326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7"/>
      <c r="AC96" s="38" t="s">
        <v>22</v>
      </c>
      <c r="AD96" s="39"/>
      <c r="AE96" s="39"/>
      <c r="AF96" s="39"/>
      <c r="AG96" s="39"/>
      <c r="AH96" s="39"/>
      <c r="AI96" s="39" t="s">
        <v>238</v>
      </c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45">
        <f>BC97</f>
        <v>0</v>
      </c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>
        <f>BW97</f>
        <v>0</v>
      </c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>
        <f t="shared" si="4"/>
        <v>0</v>
      </c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77"/>
    </row>
    <row r="97" spans="1:110" ht="105.75" customHeight="1" hidden="1">
      <c r="A97" s="42" t="s">
        <v>327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3"/>
      <c r="AC97" s="35" t="s">
        <v>22</v>
      </c>
      <c r="AD97" s="44"/>
      <c r="AE97" s="44"/>
      <c r="AF97" s="44"/>
      <c r="AG97" s="44"/>
      <c r="AH97" s="44"/>
      <c r="AI97" s="44" t="s">
        <v>239</v>
      </c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>
        <v>0</v>
      </c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>
        <f t="shared" si="4"/>
        <v>0</v>
      </c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1"/>
    </row>
    <row r="98" spans="1:110" s="21" customFormat="1" ht="120.75" customHeight="1">
      <c r="A98" s="36" t="s">
        <v>369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7"/>
      <c r="AC98" s="38" t="s">
        <v>22</v>
      </c>
      <c r="AD98" s="39"/>
      <c r="AE98" s="39"/>
      <c r="AF98" s="39"/>
      <c r="AG98" s="39"/>
      <c r="AH98" s="39"/>
      <c r="AI98" s="39" t="s">
        <v>368</v>
      </c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45" t="s">
        <v>140</v>
      </c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>
        <f>BW99</f>
        <v>608.94</v>
      </c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>
        <f>-BW98</f>
        <v>-608.94</v>
      </c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77"/>
    </row>
    <row r="99" spans="1:110" ht="96" customHeight="1">
      <c r="A99" s="42" t="s">
        <v>367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3"/>
      <c r="AC99" s="35" t="s">
        <v>22</v>
      </c>
      <c r="AD99" s="44"/>
      <c r="AE99" s="44"/>
      <c r="AF99" s="44"/>
      <c r="AG99" s="44"/>
      <c r="AH99" s="44"/>
      <c r="AI99" s="44" t="s">
        <v>224</v>
      </c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0" t="s">
        <v>140</v>
      </c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>
        <v>608.94</v>
      </c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>
        <f>-BW99</f>
        <v>-608.94</v>
      </c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1"/>
    </row>
    <row r="100" spans="1:110" s="21" customFormat="1" ht="70.5" customHeight="1">
      <c r="A100" s="36" t="s">
        <v>64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7"/>
      <c r="AC100" s="38" t="s">
        <v>22</v>
      </c>
      <c r="AD100" s="39"/>
      <c r="AE100" s="39"/>
      <c r="AF100" s="39"/>
      <c r="AG100" s="39"/>
      <c r="AH100" s="39"/>
      <c r="AI100" s="39" t="s">
        <v>250</v>
      </c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45">
        <f>BC101</f>
        <v>491300</v>
      </c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>
        <f>BW101</f>
        <v>272515.79</v>
      </c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>
        <f t="shared" si="4"/>
        <v>218784.21000000002</v>
      </c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77"/>
    </row>
    <row r="101" spans="1:110" ht="53.25" customHeight="1">
      <c r="A101" s="42" t="s">
        <v>6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3"/>
      <c r="AC101" s="35" t="s">
        <v>22</v>
      </c>
      <c r="AD101" s="44"/>
      <c r="AE101" s="44"/>
      <c r="AF101" s="44"/>
      <c r="AG101" s="44"/>
      <c r="AH101" s="44"/>
      <c r="AI101" s="44" t="s">
        <v>249</v>
      </c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0">
        <v>491300</v>
      </c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>
        <v>272515.79</v>
      </c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>
        <f t="shared" si="4"/>
        <v>218784.21000000002</v>
      </c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1"/>
    </row>
    <row r="102" spans="1:110" s="21" customFormat="1" ht="39" customHeight="1" hidden="1">
      <c r="A102" s="36" t="s">
        <v>14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7"/>
      <c r="AC102" s="38" t="s">
        <v>22</v>
      </c>
      <c r="AD102" s="39"/>
      <c r="AE102" s="39"/>
      <c r="AF102" s="39"/>
      <c r="AG102" s="39"/>
      <c r="AH102" s="39"/>
      <c r="AI102" s="39" t="s">
        <v>13</v>
      </c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45" t="str">
        <f>BC103</f>
        <v>-</v>
      </c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 t="str">
        <f>BW103</f>
        <v>-</v>
      </c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 t="str">
        <f>BC102</f>
        <v>-</v>
      </c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77"/>
    </row>
    <row r="103" spans="1:110" s="21" customFormat="1" ht="66" customHeight="1" hidden="1">
      <c r="A103" s="36" t="s">
        <v>273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7"/>
      <c r="AC103" s="38" t="s">
        <v>22</v>
      </c>
      <c r="AD103" s="39"/>
      <c r="AE103" s="39"/>
      <c r="AF103" s="39"/>
      <c r="AG103" s="39"/>
      <c r="AH103" s="39"/>
      <c r="AI103" s="39" t="s">
        <v>15</v>
      </c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45" t="s">
        <v>140</v>
      </c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 t="str">
        <f>BW104</f>
        <v>-</v>
      </c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 t="str">
        <f>BC103</f>
        <v>-</v>
      </c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77"/>
    </row>
    <row r="104" spans="1:110" ht="60" customHeight="1" hidden="1">
      <c r="A104" s="42" t="s">
        <v>339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3"/>
      <c r="AC104" s="35" t="s">
        <v>22</v>
      </c>
      <c r="AD104" s="44"/>
      <c r="AE104" s="44"/>
      <c r="AF104" s="44"/>
      <c r="AG104" s="44"/>
      <c r="AH104" s="44"/>
      <c r="AI104" s="44" t="s">
        <v>16</v>
      </c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 t="s">
        <v>140</v>
      </c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>
        <f>BC104</f>
        <v>0</v>
      </c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1"/>
    </row>
    <row r="105" spans="1:111" s="31" customFormat="1" ht="38.25" customHeight="1">
      <c r="A105" s="58" t="s">
        <v>166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9"/>
      <c r="AC105" s="61" t="s">
        <v>22</v>
      </c>
      <c r="AD105" s="46"/>
      <c r="AE105" s="46"/>
      <c r="AF105" s="46"/>
      <c r="AG105" s="46"/>
      <c r="AH105" s="46"/>
      <c r="AI105" s="46" t="s">
        <v>240</v>
      </c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7" t="s">
        <v>140</v>
      </c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>
        <f>BW106</f>
        <v>143700</v>
      </c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>
        <f>-BW105</f>
        <v>-143700</v>
      </c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78"/>
      <c r="DG105" s="29"/>
    </row>
    <row r="106" spans="1:110" s="21" customFormat="1" ht="117.75" customHeight="1">
      <c r="A106" s="36" t="s">
        <v>153</v>
      </c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1"/>
      <c r="AC106" s="38" t="s">
        <v>22</v>
      </c>
      <c r="AD106" s="39"/>
      <c r="AE106" s="39"/>
      <c r="AF106" s="39"/>
      <c r="AG106" s="39"/>
      <c r="AH106" s="39"/>
      <c r="AI106" s="39" t="s">
        <v>154</v>
      </c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45" t="str">
        <f>BC107</f>
        <v>-</v>
      </c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>
        <f>BW107</f>
        <v>143700</v>
      </c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>
        <f>-BW106</f>
        <v>-143700</v>
      </c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77"/>
    </row>
    <row r="107" spans="1:110" s="21" customFormat="1" ht="130.5" customHeight="1">
      <c r="A107" s="36" t="s">
        <v>155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1"/>
      <c r="AC107" s="38" t="s">
        <v>22</v>
      </c>
      <c r="AD107" s="39"/>
      <c r="AE107" s="39"/>
      <c r="AF107" s="39"/>
      <c r="AG107" s="39"/>
      <c r="AH107" s="39"/>
      <c r="AI107" s="39" t="s">
        <v>156</v>
      </c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45" t="str">
        <f>BC108</f>
        <v>-</v>
      </c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>
        <f>BW108</f>
        <v>143700</v>
      </c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>
        <f>-BW107</f>
        <v>-143700</v>
      </c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77"/>
    </row>
    <row r="108" spans="1:110" ht="129" customHeight="1">
      <c r="A108" s="42" t="s">
        <v>157</v>
      </c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1"/>
      <c r="AC108" s="35" t="s">
        <v>22</v>
      </c>
      <c r="AD108" s="44"/>
      <c r="AE108" s="44"/>
      <c r="AF108" s="44"/>
      <c r="AG108" s="44"/>
      <c r="AH108" s="44"/>
      <c r="AI108" s="44" t="s">
        <v>208</v>
      </c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0" t="s">
        <v>140</v>
      </c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>
        <v>143700</v>
      </c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>
        <f>-BW108</f>
        <v>-143700</v>
      </c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1"/>
    </row>
    <row r="109" spans="1:111" s="31" customFormat="1" ht="21.75" customHeight="1">
      <c r="A109" s="58" t="s">
        <v>331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9"/>
      <c r="AC109" s="61" t="s">
        <v>22</v>
      </c>
      <c r="AD109" s="46"/>
      <c r="AE109" s="46"/>
      <c r="AF109" s="46"/>
      <c r="AG109" s="46"/>
      <c r="AH109" s="46"/>
      <c r="AI109" s="46" t="s">
        <v>245</v>
      </c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7">
        <f>BC113+BC115</f>
        <v>8000</v>
      </c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>
        <f>BW110</f>
        <v>3000</v>
      </c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>
        <f>BC109-BW109</f>
        <v>5000</v>
      </c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78"/>
      <c r="DG109" s="29"/>
    </row>
    <row r="110" spans="1:110" s="21" customFormat="1" ht="83.25" customHeight="1">
      <c r="A110" s="36" t="s">
        <v>295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7"/>
      <c r="AC110" s="38" t="s">
        <v>22</v>
      </c>
      <c r="AD110" s="39"/>
      <c r="AE110" s="39"/>
      <c r="AF110" s="39"/>
      <c r="AG110" s="39"/>
      <c r="AH110" s="39"/>
      <c r="AI110" s="39" t="s">
        <v>88</v>
      </c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45" t="s">
        <v>140</v>
      </c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>
        <f>BW112</f>
        <v>3000</v>
      </c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>
        <f>-BW110</f>
        <v>-3000</v>
      </c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77"/>
    </row>
    <row r="111" spans="1:110" ht="58.5" customHeight="1" hidden="1">
      <c r="A111" s="42" t="s">
        <v>7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3"/>
      <c r="AC111" s="35" t="s">
        <v>22</v>
      </c>
      <c r="AD111" s="44"/>
      <c r="AE111" s="44"/>
      <c r="AF111" s="44"/>
      <c r="AG111" s="44"/>
      <c r="AH111" s="44"/>
      <c r="AI111" s="44" t="s">
        <v>322</v>
      </c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0" t="s">
        <v>140</v>
      </c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>
        <f>-BW111</f>
        <v>0</v>
      </c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1"/>
    </row>
    <row r="112" spans="1:110" ht="79.5" customHeight="1">
      <c r="A112" s="42" t="s">
        <v>294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3"/>
      <c r="AC112" s="35" t="s">
        <v>22</v>
      </c>
      <c r="AD112" s="44"/>
      <c r="AE112" s="44"/>
      <c r="AF112" s="44"/>
      <c r="AG112" s="44"/>
      <c r="AH112" s="44"/>
      <c r="AI112" s="44" t="s">
        <v>1</v>
      </c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0" t="s">
        <v>140</v>
      </c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>
        <v>3000</v>
      </c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>
        <f>-BW112</f>
        <v>-3000</v>
      </c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1"/>
    </row>
    <row r="113" spans="1:110" s="21" customFormat="1" ht="67.5" customHeight="1" hidden="1">
      <c r="A113" s="36" t="s">
        <v>195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7"/>
      <c r="AC113" s="38" t="s">
        <v>22</v>
      </c>
      <c r="AD113" s="39"/>
      <c r="AE113" s="39"/>
      <c r="AF113" s="39"/>
      <c r="AG113" s="39"/>
      <c r="AH113" s="39"/>
      <c r="AI113" s="39" t="s">
        <v>272</v>
      </c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45">
        <f>BC114</f>
        <v>0</v>
      </c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>
        <f>BW114</f>
        <v>0</v>
      </c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 t="s">
        <v>140</v>
      </c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77"/>
    </row>
    <row r="114" spans="1:110" ht="67.5" customHeight="1" hidden="1">
      <c r="A114" s="42" t="s">
        <v>197</v>
      </c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3"/>
      <c r="AC114" s="35" t="s">
        <v>22</v>
      </c>
      <c r="AD114" s="44"/>
      <c r="AE114" s="44"/>
      <c r="AF114" s="44"/>
      <c r="AG114" s="44"/>
      <c r="AH114" s="44"/>
      <c r="AI114" s="44" t="s">
        <v>198</v>
      </c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0">
        <v>0</v>
      </c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>
        <v>0</v>
      </c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 t="s">
        <v>140</v>
      </c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1"/>
    </row>
    <row r="115" spans="1:110" s="21" customFormat="1" ht="36" customHeight="1">
      <c r="A115" s="36" t="s">
        <v>173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7"/>
      <c r="AC115" s="38" t="s">
        <v>22</v>
      </c>
      <c r="AD115" s="39"/>
      <c r="AE115" s="39"/>
      <c r="AF115" s="39"/>
      <c r="AG115" s="39"/>
      <c r="AH115" s="39"/>
      <c r="AI115" s="39" t="s">
        <v>246</v>
      </c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45">
        <f>BC117</f>
        <v>8000</v>
      </c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 t="s">
        <v>140</v>
      </c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>
        <f>BC115</f>
        <v>8000</v>
      </c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77"/>
    </row>
    <row r="116" spans="1:110" ht="58.5" customHeight="1" hidden="1">
      <c r="A116" s="42" t="s">
        <v>7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3"/>
      <c r="AC116" s="35" t="s">
        <v>22</v>
      </c>
      <c r="AD116" s="44"/>
      <c r="AE116" s="44"/>
      <c r="AF116" s="44"/>
      <c r="AG116" s="44"/>
      <c r="AH116" s="44"/>
      <c r="AI116" s="44" t="s">
        <v>322</v>
      </c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0" t="s">
        <v>140</v>
      </c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>
        <f>-BW116</f>
        <v>0</v>
      </c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1"/>
    </row>
    <row r="117" spans="1:110" ht="58.5" customHeight="1">
      <c r="A117" s="42" t="s">
        <v>7</v>
      </c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3"/>
      <c r="AC117" s="35" t="s">
        <v>22</v>
      </c>
      <c r="AD117" s="44"/>
      <c r="AE117" s="44"/>
      <c r="AF117" s="44"/>
      <c r="AG117" s="44"/>
      <c r="AH117" s="44"/>
      <c r="AI117" s="44" t="s">
        <v>247</v>
      </c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0">
        <v>8000</v>
      </c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 t="s">
        <v>140</v>
      </c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>
        <f>BC117</f>
        <v>8000</v>
      </c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1"/>
    </row>
    <row r="118" spans="1:111" s="31" customFormat="1" ht="30" customHeight="1">
      <c r="A118" s="58" t="s">
        <v>68</v>
      </c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9"/>
      <c r="AC118" s="61" t="s">
        <v>22</v>
      </c>
      <c r="AD118" s="46"/>
      <c r="AE118" s="46"/>
      <c r="AF118" s="46"/>
      <c r="AG118" s="46"/>
      <c r="AH118" s="46"/>
      <c r="AI118" s="46" t="s">
        <v>248</v>
      </c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7">
        <f>BC121+BC123</f>
        <v>120000</v>
      </c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>
        <f>BW119+BW123</f>
        <v>32400</v>
      </c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>
        <f>BC118-BW118</f>
        <v>87600</v>
      </c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78"/>
      <c r="DG118" s="29"/>
    </row>
    <row r="119" spans="1:110" s="21" customFormat="1" ht="20.25" customHeight="1" hidden="1">
      <c r="A119" s="36" t="s">
        <v>176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7"/>
      <c r="AC119" s="38"/>
      <c r="AD119" s="39"/>
      <c r="AE119" s="39"/>
      <c r="AF119" s="39"/>
      <c r="AG119" s="39"/>
      <c r="AH119" s="39"/>
      <c r="AI119" s="39" t="s">
        <v>390</v>
      </c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45" t="str">
        <f>BC120</f>
        <v>-</v>
      </c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>
        <f>BW120</f>
        <v>0</v>
      </c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>
        <f>CO120</f>
        <v>0</v>
      </c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77"/>
    </row>
    <row r="120" spans="1:110" ht="33.75" customHeight="1" hidden="1">
      <c r="A120" s="42" t="s">
        <v>361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3"/>
      <c r="AC120" s="35"/>
      <c r="AD120" s="44"/>
      <c r="AE120" s="44"/>
      <c r="AF120" s="44"/>
      <c r="AG120" s="44"/>
      <c r="AH120" s="44"/>
      <c r="AI120" s="44" t="s">
        <v>174</v>
      </c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0" t="s">
        <v>140</v>
      </c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>
        <f>-BW120</f>
        <v>0</v>
      </c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1"/>
    </row>
    <row r="121" spans="1:110" s="21" customFormat="1" ht="15" customHeight="1" hidden="1">
      <c r="A121" s="36" t="s">
        <v>168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7"/>
      <c r="AC121" s="38" t="s">
        <v>22</v>
      </c>
      <c r="AD121" s="39"/>
      <c r="AE121" s="39"/>
      <c r="AF121" s="39"/>
      <c r="AG121" s="39"/>
      <c r="AH121" s="39"/>
      <c r="AI121" s="39" t="s">
        <v>73</v>
      </c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45">
        <f>BC122</f>
        <v>0</v>
      </c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>
        <f>BW122</f>
        <v>0</v>
      </c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>
        <f>BC121-BW121</f>
        <v>0</v>
      </c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77"/>
    </row>
    <row r="122" spans="1:110" ht="30" customHeight="1" hidden="1">
      <c r="A122" s="42" t="s">
        <v>69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3"/>
      <c r="AC122" s="35" t="s">
        <v>22</v>
      </c>
      <c r="AD122" s="44"/>
      <c r="AE122" s="44"/>
      <c r="AF122" s="44"/>
      <c r="AG122" s="44"/>
      <c r="AH122" s="44"/>
      <c r="AI122" s="44" t="s">
        <v>72</v>
      </c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0">
        <v>0</v>
      </c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>
        <v>0</v>
      </c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>
        <f>BC122-BW122</f>
        <v>0</v>
      </c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1"/>
    </row>
    <row r="123" spans="1:110" s="21" customFormat="1" ht="24.75" customHeight="1">
      <c r="A123" s="36" t="s">
        <v>167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7"/>
      <c r="AC123" s="38" t="s">
        <v>22</v>
      </c>
      <c r="AD123" s="39"/>
      <c r="AE123" s="39"/>
      <c r="AF123" s="39"/>
      <c r="AG123" s="39"/>
      <c r="AH123" s="39"/>
      <c r="AI123" s="39" t="s">
        <v>251</v>
      </c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45">
        <f>BC124</f>
        <v>120000</v>
      </c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>
        <f>BW124</f>
        <v>32400</v>
      </c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>
        <f>BC123-BW123</f>
        <v>87600</v>
      </c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77"/>
    </row>
    <row r="124" spans="1:110" ht="45.75" customHeight="1">
      <c r="A124" s="42" t="s">
        <v>362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3"/>
      <c r="AC124" s="35" t="s">
        <v>22</v>
      </c>
      <c r="AD124" s="44"/>
      <c r="AE124" s="44"/>
      <c r="AF124" s="44"/>
      <c r="AG124" s="44"/>
      <c r="AH124" s="44"/>
      <c r="AI124" s="44" t="s">
        <v>252</v>
      </c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0">
        <v>120000</v>
      </c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>
        <v>32400</v>
      </c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>
        <f>BC124-BW124</f>
        <v>87600</v>
      </c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1"/>
    </row>
    <row r="125" spans="1:110" s="21" customFormat="1" ht="15" customHeight="1" hidden="1">
      <c r="A125" s="36" t="s">
        <v>341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7"/>
      <c r="AC125" s="38" t="s">
        <v>22</v>
      </c>
      <c r="AD125" s="39"/>
      <c r="AE125" s="39"/>
      <c r="AF125" s="39"/>
      <c r="AG125" s="39"/>
      <c r="AH125" s="39"/>
      <c r="AI125" s="39" t="s">
        <v>338</v>
      </c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45">
        <f>BC126</f>
        <v>-546000</v>
      </c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>
        <f>BW126</f>
        <v>0</v>
      </c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 t="s">
        <v>140</v>
      </c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77"/>
    </row>
    <row r="126" spans="1:110" ht="9.75" customHeight="1" hidden="1">
      <c r="A126" s="42" t="s">
        <v>340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3"/>
      <c r="AC126" s="35" t="s">
        <v>22</v>
      </c>
      <c r="AD126" s="44"/>
      <c r="AE126" s="44"/>
      <c r="AF126" s="44"/>
      <c r="AG126" s="44"/>
      <c r="AH126" s="44"/>
      <c r="AI126" s="44" t="s">
        <v>179</v>
      </c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0">
        <v>-546000</v>
      </c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>
        <v>0</v>
      </c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 t="s">
        <v>140</v>
      </c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1"/>
    </row>
    <row r="127" spans="1:110" s="32" customFormat="1" ht="24" customHeight="1">
      <c r="A127" s="109" t="s">
        <v>70</v>
      </c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10"/>
      <c r="AC127" s="143" t="s">
        <v>22</v>
      </c>
      <c r="AD127" s="82"/>
      <c r="AE127" s="82"/>
      <c r="AF127" s="82"/>
      <c r="AG127" s="82"/>
      <c r="AH127" s="82"/>
      <c r="AI127" s="82" t="s">
        <v>253</v>
      </c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1">
        <f>BC128+BC142</f>
        <v>17571300</v>
      </c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>
        <f>BW128+BW132+BW142+BW137</f>
        <v>3185594.59</v>
      </c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>
        <f>BC127-BW127</f>
        <v>14385705.41</v>
      </c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145"/>
    </row>
    <row r="128" spans="1:111" ht="58.5" customHeight="1">
      <c r="A128" s="36" t="s">
        <v>335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7"/>
      <c r="AC128" s="38" t="s">
        <v>22</v>
      </c>
      <c r="AD128" s="39"/>
      <c r="AE128" s="39"/>
      <c r="AF128" s="39"/>
      <c r="AG128" s="39"/>
      <c r="AH128" s="39"/>
      <c r="AI128" s="39" t="s">
        <v>254</v>
      </c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45">
        <f>BC129+BC132+BC137</f>
        <v>17571300</v>
      </c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>
        <f>BW129</f>
        <v>433900</v>
      </c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>
        <f>BC128-BW128</f>
        <v>17137400</v>
      </c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77"/>
      <c r="DG128" s="28"/>
    </row>
    <row r="129" spans="1:110" s="21" customFormat="1" ht="45" customHeight="1">
      <c r="A129" s="36" t="s">
        <v>336</v>
      </c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7"/>
      <c r="AC129" s="142" t="s">
        <v>22</v>
      </c>
      <c r="AD129" s="84"/>
      <c r="AE129" s="84"/>
      <c r="AF129" s="84"/>
      <c r="AG129" s="84"/>
      <c r="AH129" s="84"/>
      <c r="AI129" s="84" t="s">
        <v>255</v>
      </c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3">
        <f>BC130</f>
        <v>1853200</v>
      </c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>
        <f>BW130</f>
        <v>433900</v>
      </c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  <c r="CI129" s="83"/>
      <c r="CJ129" s="83"/>
      <c r="CK129" s="83"/>
      <c r="CL129" s="83"/>
      <c r="CM129" s="83"/>
      <c r="CN129" s="83"/>
      <c r="CO129" s="45">
        <f>BC129-BW129</f>
        <v>1419300</v>
      </c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77"/>
    </row>
    <row r="130" spans="1:110" ht="38.25" customHeight="1">
      <c r="A130" s="36" t="s">
        <v>139</v>
      </c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7"/>
      <c r="AC130" s="38" t="s">
        <v>22</v>
      </c>
      <c r="AD130" s="39"/>
      <c r="AE130" s="39"/>
      <c r="AF130" s="39"/>
      <c r="AG130" s="39"/>
      <c r="AH130" s="39"/>
      <c r="AI130" s="39" t="s">
        <v>256</v>
      </c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45">
        <f>BC131</f>
        <v>1853200</v>
      </c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>
        <f>BW131</f>
        <v>433900</v>
      </c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>
        <f>BC130-BW130</f>
        <v>1419300</v>
      </c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77"/>
    </row>
    <row r="131" spans="1:110" ht="42" customHeight="1">
      <c r="A131" s="42" t="s">
        <v>41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3"/>
      <c r="AC131" s="35" t="s">
        <v>22</v>
      </c>
      <c r="AD131" s="44"/>
      <c r="AE131" s="44"/>
      <c r="AF131" s="44"/>
      <c r="AG131" s="44"/>
      <c r="AH131" s="44"/>
      <c r="AI131" s="44" t="s">
        <v>257</v>
      </c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0">
        <v>1853200</v>
      </c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>
        <v>433900</v>
      </c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>
        <f>BC131-BW131</f>
        <v>1419300</v>
      </c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1"/>
    </row>
    <row r="132" spans="1:110" s="21" customFormat="1" ht="41.25" customHeight="1">
      <c r="A132" s="36" t="s">
        <v>328</v>
      </c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7"/>
      <c r="AC132" s="142" t="s">
        <v>22</v>
      </c>
      <c r="AD132" s="84"/>
      <c r="AE132" s="84"/>
      <c r="AF132" s="84"/>
      <c r="AG132" s="84"/>
      <c r="AH132" s="84"/>
      <c r="AI132" s="84" t="s">
        <v>258</v>
      </c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3">
        <f>BC133+BC135</f>
        <v>175000</v>
      </c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>
        <f>BW133+BW135</f>
        <v>148800</v>
      </c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>
        <f>BC132</f>
        <v>175000</v>
      </c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144"/>
    </row>
    <row r="133" spans="1:110" ht="57.75" customHeight="1">
      <c r="A133" s="36" t="s">
        <v>125</v>
      </c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7"/>
      <c r="AC133" s="38" t="s">
        <v>22</v>
      </c>
      <c r="AD133" s="39"/>
      <c r="AE133" s="39"/>
      <c r="AF133" s="39"/>
      <c r="AG133" s="39"/>
      <c r="AH133" s="39"/>
      <c r="AI133" s="39" t="s">
        <v>259</v>
      </c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45">
        <f>BC134</f>
        <v>174800</v>
      </c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>
        <f>BW134</f>
        <v>148600</v>
      </c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83">
        <f>BC133</f>
        <v>174800</v>
      </c>
      <c r="CP133" s="83"/>
      <c r="CQ133" s="83"/>
      <c r="CR133" s="83"/>
      <c r="CS133" s="83"/>
      <c r="CT133" s="83"/>
      <c r="CU133" s="83"/>
      <c r="CV133" s="83"/>
      <c r="CW133" s="83"/>
      <c r="CX133" s="83"/>
      <c r="CY133" s="83"/>
      <c r="CZ133" s="83"/>
      <c r="DA133" s="83"/>
      <c r="DB133" s="83"/>
      <c r="DC133" s="83"/>
      <c r="DD133" s="83"/>
      <c r="DE133" s="83"/>
      <c r="DF133" s="144"/>
    </row>
    <row r="134" spans="1:110" ht="66" customHeight="1">
      <c r="A134" s="42" t="s">
        <v>42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3"/>
      <c r="AC134" s="35" t="s">
        <v>22</v>
      </c>
      <c r="AD134" s="44"/>
      <c r="AE134" s="44"/>
      <c r="AF134" s="44"/>
      <c r="AG134" s="44"/>
      <c r="AH134" s="44"/>
      <c r="AI134" s="44" t="s">
        <v>260</v>
      </c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0">
        <v>174800</v>
      </c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>
        <v>148600</v>
      </c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83">
        <f>BC134-BW134</f>
        <v>26200</v>
      </c>
      <c r="CP134" s="83"/>
      <c r="CQ134" s="83"/>
      <c r="CR134" s="83"/>
      <c r="CS134" s="83"/>
      <c r="CT134" s="83"/>
      <c r="CU134" s="83"/>
      <c r="CV134" s="83"/>
      <c r="CW134" s="83"/>
      <c r="CX134" s="83"/>
      <c r="CY134" s="83"/>
      <c r="CZ134" s="83"/>
      <c r="DA134" s="83"/>
      <c r="DB134" s="83"/>
      <c r="DC134" s="83"/>
      <c r="DD134" s="83"/>
      <c r="DE134" s="83"/>
      <c r="DF134" s="144"/>
    </row>
    <row r="135" spans="1:110" s="21" customFormat="1" ht="53.25" customHeight="1">
      <c r="A135" s="36" t="s">
        <v>378</v>
      </c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7"/>
      <c r="AC135" s="38" t="s">
        <v>22</v>
      </c>
      <c r="AD135" s="39"/>
      <c r="AE135" s="39"/>
      <c r="AF135" s="39"/>
      <c r="AG135" s="39"/>
      <c r="AH135" s="39"/>
      <c r="AI135" s="39" t="s">
        <v>261</v>
      </c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45">
        <v>200</v>
      </c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>
        <f>BW136</f>
        <v>200</v>
      </c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83" t="s">
        <v>140</v>
      </c>
      <c r="CP135" s="83"/>
      <c r="CQ135" s="83"/>
      <c r="CR135" s="83"/>
      <c r="CS135" s="83"/>
      <c r="CT135" s="83"/>
      <c r="CU135" s="83"/>
      <c r="CV135" s="83"/>
      <c r="CW135" s="83"/>
      <c r="CX135" s="83"/>
      <c r="CY135" s="83"/>
      <c r="CZ135" s="83"/>
      <c r="DA135" s="83"/>
      <c r="DB135" s="83"/>
      <c r="DC135" s="83"/>
      <c r="DD135" s="83"/>
      <c r="DE135" s="83"/>
      <c r="DF135" s="144"/>
    </row>
    <row r="136" spans="1:110" ht="53.25" customHeight="1">
      <c r="A136" s="42" t="s">
        <v>43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3"/>
      <c r="AC136" s="35" t="s">
        <v>22</v>
      </c>
      <c r="AD136" s="44"/>
      <c r="AE136" s="44"/>
      <c r="AF136" s="44"/>
      <c r="AG136" s="44"/>
      <c r="AH136" s="44"/>
      <c r="AI136" s="44" t="s">
        <v>262</v>
      </c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0">
        <v>200</v>
      </c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>
        <v>200</v>
      </c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83" t="s">
        <v>140</v>
      </c>
      <c r="CP136" s="83"/>
      <c r="CQ136" s="83"/>
      <c r="CR136" s="83"/>
      <c r="CS136" s="83"/>
      <c r="CT136" s="83"/>
      <c r="CU136" s="83"/>
      <c r="CV136" s="83"/>
      <c r="CW136" s="83"/>
      <c r="CX136" s="83"/>
      <c r="CY136" s="83"/>
      <c r="CZ136" s="83"/>
      <c r="DA136" s="83"/>
      <c r="DB136" s="83"/>
      <c r="DC136" s="83"/>
      <c r="DD136" s="83"/>
      <c r="DE136" s="83"/>
      <c r="DF136" s="144"/>
    </row>
    <row r="137" spans="1:110" s="21" customFormat="1" ht="30" customHeight="1">
      <c r="A137" s="36" t="s">
        <v>71</v>
      </c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7"/>
      <c r="AC137" s="38" t="s">
        <v>22</v>
      </c>
      <c r="AD137" s="39"/>
      <c r="AE137" s="39"/>
      <c r="AF137" s="39"/>
      <c r="AG137" s="39"/>
      <c r="AH137" s="39"/>
      <c r="AI137" s="39" t="s">
        <v>263</v>
      </c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45">
        <f>BC138+BC141</f>
        <v>15543100</v>
      </c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>
        <f>BW140</f>
        <v>2602894.59</v>
      </c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83">
        <f>BC137-BW137</f>
        <v>12940205.41</v>
      </c>
      <c r="CP137" s="83"/>
      <c r="CQ137" s="83"/>
      <c r="CR137" s="83"/>
      <c r="CS137" s="83"/>
      <c r="CT137" s="83"/>
      <c r="CU137" s="83"/>
      <c r="CV137" s="83"/>
      <c r="CW137" s="83"/>
      <c r="CX137" s="83"/>
      <c r="CY137" s="83"/>
      <c r="CZ137" s="83"/>
      <c r="DA137" s="83"/>
      <c r="DB137" s="83"/>
      <c r="DC137" s="83"/>
      <c r="DD137" s="83"/>
      <c r="DE137" s="83"/>
      <c r="DF137" s="144"/>
    </row>
    <row r="138" spans="1:110" s="21" customFormat="1" ht="79.5" customHeight="1" hidden="1">
      <c r="A138" s="36" t="s">
        <v>355</v>
      </c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7"/>
      <c r="AC138" s="38" t="s">
        <v>22</v>
      </c>
      <c r="AD138" s="39"/>
      <c r="AE138" s="39"/>
      <c r="AF138" s="39"/>
      <c r="AG138" s="39"/>
      <c r="AH138" s="39"/>
      <c r="AI138" s="84" t="s">
        <v>354</v>
      </c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3">
        <f>BC139</f>
        <v>0</v>
      </c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>
        <f>BW139</f>
        <v>0</v>
      </c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 t="s">
        <v>140</v>
      </c>
      <c r="CP138" s="83"/>
      <c r="CQ138" s="83"/>
      <c r="CR138" s="83"/>
      <c r="CS138" s="83"/>
      <c r="CT138" s="83"/>
      <c r="CU138" s="83"/>
      <c r="CV138" s="83"/>
      <c r="CW138" s="83"/>
      <c r="CX138" s="83"/>
      <c r="CY138" s="83"/>
      <c r="CZ138" s="83"/>
      <c r="DA138" s="83"/>
      <c r="DB138" s="83"/>
      <c r="DC138" s="83"/>
      <c r="DD138" s="83"/>
      <c r="DE138" s="83"/>
      <c r="DF138" s="144"/>
    </row>
    <row r="139" spans="1:110" ht="75.75" customHeight="1" hidden="1">
      <c r="A139" s="42" t="s">
        <v>352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3"/>
      <c r="AC139" s="35" t="s">
        <v>22</v>
      </c>
      <c r="AD139" s="44"/>
      <c r="AE139" s="44"/>
      <c r="AF139" s="44"/>
      <c r="AG139" s="44"/>
      <c r="AH139" s="44"/>
      <c r="AI139" s="44" t="s">
        <v>353</v>
      </c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 t="s">
        <v>140</v>
      </c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1"/>
    </row>
    <row r="140" spans="1:110" s="21" customFormat="1" ht="42" customHeight="1">
      <c r="A140" s="36" t="s">
        <v>129</v>
      </c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7"/>
      <c r="AC140" s="38" t="s">
        <v>22</v>
      </c>
      <c r="AD140" s="39"/>
      <c r="AE140" s="39"/>
      <c r="AF140" s="39"/>
      <c r="AG140" s="39"/>
      <c r="AH140" s="39"/>
      <c r="AI140" s="84" t="s">
        <v>264</v>
      </c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3">
        <f>BC141</f>
        <v>15543100</v>
      </c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>
        <f>BW141</f>
        <v>2602894.59</v>
      </c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CN140" s="83"/>
      <c r="CO140" s="83">
        <f>BC140-BW140</f>
        <v>12940205.41</v>
      </c>
      <c r="CP140" s="83"/>
      <c r="CQ140" s="83"/>
      <c r="CR140" s="83"/>
      <c r="CS140" s="83"/>
      <c r="CT140" s="83"/>
      <c r="CU140" s="83"/>
      <c r="CV140" s="83"/>
      <c r="CW140" s="83"/>
      <c r="CX140" s="83"/>
      <c r="CY140" s="83"/>
      <c r="CZ140" s="83"/>
      <c r="DA140" s="83"/>
      <c r="DB140" s="83"/>
      <c r="DC140" s="83"/>
      <c r="DD140" s="83"/>
      <c r="DE140" s="83"/>
      <c r="DF140" s="144"/>
    </row>
    <row r="141" spans="1:110" ht="43.5" customHeight="1">
      <c r="A141" s="42" t="s">
        <v>44</v>
      </c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3"/>
      <c r="AC141" s="35" t="s">
        <v>22</v>
      </c>
      <c r="AD141" s="44"/>
      <c r="AE141" s="44"/>
      <c r="AF141" s="44"/>
      <c r="AG141" s="44"/>
      <c r="AH141" s="44"/>
      <c r="AI141" s="44" t="s">
        <v>265</v>
      </c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0">
        <v>15543100</v>
      </c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>
        <v>2602894.59</v>
      </c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83">
        <f>BC141-BW141</f>
        <v>12940205.41</v>
      </c>
      <c r="CP141" s="83"/>
      <c r="CQ141" s="83"/>
      <c r="CR141" s="83"/>
      <c r="CS141" s="83"/>
      <c r="CT141" s="83"/>
      <c r="CU141" s="83"/>
      <c r="CV141" s="83"/>
      <c r="CW141" s="83"/>
      <c r="CX141" s="83"/>
      <c r="CY141" s="83"/>
      <c r="CZ141" s="83"/>
      <c r="DA141" s="83"/>
      <c r="DB141" s="83"/>
      <c r="DC141" s="83"/>
      <c r="DD141" s="83"/>
      <c r="DE141" s="83"/>
      <c r="DF141" s="144"/>
    </row>
    <row r="142" spans="1:110" ht="63" customHeight="1" hidden="1">
      <c r="A142" s="36" t="s">
        <v>170</v>
      </c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7"/>
      <c r="AC142" s="142" t="s">
        <v>22</v>
      </c>
      <c r="AD142" s="84"/>
      <c r="AE142" s="84"/>
      <c r="AF142" s="84"/>
      <c r="AG142" s="84"/>
      <c r="AH142" s="84"/>
      <c r="AI142" s="84" t="s">
        <v>169</v>
      </c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151">
        <f>BC143</f>
        <v>0</v>
      </c>
      <c r="BD142" s="151"/>
      <c r="BE142" s="151"/>
      <c r="BF142" s="151"/>
      <c r="BG142" s="151"/>
      <c r="BH142" s="151"/>
      <c r="BI142" s="151"/>
      <c r="BJ142" s="151"/>
      <c r="BK142" s="151"/>
      <c r="BL142" s="151"/>
      <c r="BM142" s="151"/>
      <c r="BN142" s="151"/>
      <c r="BO142" s="151"/>
      <c r="BP142" s="151"/>
      <c r="BQ142" s="151"/>
      <c r="BR142" s="151"/>
      <c r="BS142" s="151"/>
      <c r="BT142" s="151"/>
      <c r="BU142" s="151"/>
      <c r="BV142" s="151"/>
      <c r="BW142" s="151">
        <f>BW143</f>
        <v>0</v>
      </c>
      <c r="BX142" s="151"/>
      <c r="BY142" s="151"/>
      <c r="BZ142" s="151"/>
      <c r="CA142" s="151"/>
      <c r="CB142" s="151"/>
      <c r="CC142" s="151"/>
      <c r="CD142" s="151"/>
      <c r="CE142" s="151"/>
      <c r="CF142" s="151"/>
      <c r="CG142" s="151"/>
      <c r="CH142" s="151"/>
      <c r="CI142" s="151"/>
      <c r="CJ142" s="151"/>
      <c r="CK142" s="151"/>
      <c r="CL142" s="151"/>
      <c r="CM142" s="151"/>
      <c r="CN142" s="151"/>
      <c r="CO142" s="151" t="s">
        <v>140</v>
      </c>
      <c r="CP142" s="151"/>
      <c r="CQ142" s="151"/>
      <c r="CR142" s="151"/>
      <c r="CS142" s="151"/>
      <c r="CT142" s="151"/>
      <c r="CU142" s="151"/>
      <c r="CV142" s="151"/>
      <c r="CW142" s="151"/>
      <c r="CX142" s="151"/>
      <c r="CY142" s="151"/>
      <c r="CZ142" s="151"/>
      <c r="DA142" s="151"/>
      <c r="DB142" s="151"/>
      <c r="DC142" s="151"/>
      <c r="DD142" s="151"/>
      <c r="DE142" s="151"/>
      <c r="DF142" s="152"/>
    </row>
    <row r="143" spans="1:110" ht="58.5" customHeight="1" hidden="1">
      <c r="A143" s="42" t="s">
        <v>172</v>
      </c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3"/>
      <c r="AC143" s="35" t="s">
        <v>22</v>
      </c>
      <c r="AD143" s="44"/>
      <c r="AE143" s="44"/>
      <c r="AF143" s="44"/>
      <c r="AG143" s="44"/>
      <c r="AH143" s="44"/>
      <c r="AI143" s="44" t="s">
        <v>171</v>
      </c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149">
        <v>0</v>
      </c>
      <c r="BD143" s="149"/>
      <c r="BE143" s="149"/>
      <c r="BF143" s="149"/>
      <c r="BG143" s="149"/>
      <c r="BH143" s="149"/>
      <c r="BI143" s="149"/>
      <c r="BJ143" s="149"/>
      <c r="BK143" s="149"/>
      <c r="BL143" s="149"/>
      <c r="BM143" s="149"/>
      <c r="BN143" s="149"/>
      <c r="BO143" s="149"/>
      <c r="BP143" s="149"/>
      <c r="BQ143" s="149"/>
      <c r="BR143" s="149"/>
      <c r="BS143" s="149"/>
      <c r="BT143" s="149"/>
      <c r="BU143" s="149"/>
      <c r="BV143" s="149"/>
      <c r="BW143" s="149">
        <v>0</v>
      </c>
      <c r="BX143" s="149"/>
      <c r="BY143" s="149"/>
      <c r="BZ143" s="149"/>
      <c r="CA143" s="149"/>
      <c r="CB143" s="149"/>
      <c r="CC143" s="149"/>
      <c r="CD143" s="149"/>
      <c r="CE143" s="149"/>
      <c r="CF143" s="149"/>
      <c r="CG143" s="149"/>
      <c r="CH143" s="149"/>
      <c r="CI143" s="149"/>
      <c r="CJ143" s="149"/>
      <c r="CK143" s="149"/>
      <c r="CL143" s="149"/>
      <c r="CM143" s="149"/>
      <c r="CN143" s="149"/>
      <c r="CO143" s="149" t="s">
        <v>140</v>
      </c>
      <c r="CP143" s="149"/>
      <c r="CQ143" s="149"/>
      <c r="CR143" s="149"/>
      <c r="CS143" s="149"/>
      <c r="CT143" s="149"/>
      <c r="CU143" s="149"/>
      <c r="CV143" s="149"/>
      <c r="CW143" s="149"/>
      <c r="CX143" s="149"/>
      <c r="CY143" s="149"/>
      <c r="CZ143" s="149"/>
      <c r="DA143" s="149"/>
      <c r="DB143" s="149"/>
      <c r="DC143" s="149"/>
      <c r="DD143" s="149"/>
      <c r="DE143" s="149"/>
      <c r="DF143" s="150"/>
    </row>
  </sheetData>
  <sheetProtection/>
  <mergeCells count="826">
    <mergeCell ref="A116:AB116"/>
    <mergeCell ref="AC116:AH116"/>
    <mergeCell ref="AI116:BB116"/>
    <mergeCell ref="BC116:BV116"/>
    <mergeCell ref="A1:DF1"/>
    <mergeCell ref="A8:AQ8"/>
    <mergeCell ref="AC40:AH40"/>
    <mergeCell ref="AI39:BB39"/>
    <mergeCell ref="AC39:AH39"/>
    <mergeCell ref="AC38:AH38"/>
    <mergeCell ref="A5:R5"/>
    <mergeCell ref="CD6:CM6"/>
    <mergeCell ref="AI20:BB20"/>
    <mergeCell ref="A21:AB21"/>
    <mergeCell ref="A142:AB142"/>
    <mergeCell ref="AC142:AH142"/>
    <mergeCell ref="AI142:BB142"/>
    <mergeCell ref="BC142:BV142"/>
    <mergeCell ref="A143:AB143"/>
    <mergeCell ref="AC143:AH143"/>
    <mergeCell ref="AI143:BB143"/>
    <mergeCell ref="BC143:BV143"/>
    <mergeCell ref="CO143:DF143"/>
    <mergeCell ref="CO135:DF135"/>
    <mergeCell ref="BW136:CN136"/>
    <mergeCell ref="CO136:DF136"/>
    <mergeCell ref="CO138:DF138"/>
    <mergeCell ref="BW142:CN142"/>
    <mergeCell ref="CO142:DF142"/>
    <mergeCell ref="BW143:CN143"/>
    <mergeCell ref="BW141:CN141"/>
    <mergeCell ref="CO141:DF141"/>
    <mergeCell ref="BC20:BV20"/>
    <mergeCell ref="AI46:BB46"/>
    <mergeCell ref="AI92:BB92"/>
    <mergeCell ref="BC81:BV81"/>
    <mergeCell ref="BC87:BV87"/>
    <mergeCell ref="BC89:BV89"/>
    <mergeCell ref="BC82:BV82"/>
    <mergeCell ref="BC83:BV83"/>
    <mergeCell ref="AI21:BB21"/>
    <mergeCell ref="BC23:BV23"/>
    <mergeCell ref="AI138:BB138"/>
    <mergeCell ref="BC138:BV138"/>
    <mergeCell ref="AI104:BB104"/>
    <mergeCell ref="BC102:BV102"/>
    <mergeCell ref="AI103:BB103"/>
    <mergeCell ref="BC104:BV104"/>
    <mergeCell ref="BC103:BV103"/>
    <mergeCell ref="AI129:BB129"/>
    <mergeCell ref="AI105:BB105"/>
    <mergeCell ref="AI106:BB106"/>
    <mergeCell ref="AI91:BB91"/>
    <mergeCell ref="AI108:BB108"/>
    <mergeCell ref="BC141:BV141"/>
    <mergeCell ref="BC140:BV140"/>
    <mergeCell ref="AI137:BB137"/>
    <mergeCell ref="AI133:BB133"/>
    <mergeCell ref="AI141:BB141"/>
    <mergeCell ref="AI140:BB140"/>
    <mergeCell ref="AI139:BB139"/>
    <mergeCell ref="AI136:BB136"/>
    <mergeCell ref="AI102:BB102"/>
    <mergeCell ref="AI59:BB59"/>
    <mergeCell ref="AI58:BB58"/>
    <mergeCell ref="AC36:AH36"/>
    <mergeCell ref="AI36:BB36"/>
    <mergeCell ref="AC59:AH59"/>
    <mergeCell ref="AC58:AH58"/>
    <mergeCell ref="AC43:AH43"/>
    <mergeCell ref="AC52:AH52"/>
    <mergeCell ref="AC44:AH44"/>
    <mergeCell ref="AC51:AH51"/>
    <mergeCell ref="BC72:BV72"/>
    <mergeCell ref="BC69:BV69"/>
    <mergeCell ref="AI72:BB72"/>
    <mergeCell ref="AI70:BB70"/>
    <mergeCell ref="BC67:BV67"/>
    <mergeCell ref="AI67:BB67"/>
    <mergeCell ref="BC66:BV66"/>
    <mergeCell ref="BC65:BV65"/>
    <mergeCell ref="AC68:AH68"/>
    <mergeCell ref="A92:AB92"/>
    <mergeCell ref="A85:AB85"/>
    <mergeCell ref="AC85:AH85"/>
    <mergeCell ref="A86:AB86"/>
    <mergeCell ref="AC86:AH86"/>
    <mergeCell ref="A91:AB91"/>
    <mergeCell ref="AC91:AH91"/>
    <mergeCell ref="A88:AB88"/>
    <mergeCell ref="AC88:AH88"/>
    <mergeCell ref="A90:AB90"/>
    <mergeCell ref="CO81:DF81"/>
    <mergeCell ref="BW75:CN75"/>
    <mergeCell ref="BW77:CN77"/>
    <mergeCell ref="BW80:CN80"/>
    <mergeCell ref="BW81:CN81"/>
    <mergeCell ref="BW74:CN74"/>
    <mergeCell ref="CO79:DF79"/>
    <mergeCell ref="BC78:BV78"/>
    <mergeCell ref="CO77:DF77"/>
    <mergeCell ref="CO74:DF74"/>
    <mergeCell ref="T2:CM2"/>
    <mergeCell ref="AP4:BM4"/>
    <mergeCell ref="BN4:BQ4"/>
    <mergeCell ref="BR4:BT4"/>
    <mergeCell ref="BZ3:CM3"/>
    <mergeCell ref="CD4:CM4"/>
    <mergeCell ref="AD4:AO4"/>
    <mergeCell ref="BW107:CN107"/>
    <mergeCell ref="BW109:CN109"/>
    <mergeCell ref="BW93:CN93"/>
    <mergeCell ref="BW95:CN95"/>
    <mergeCell ref="BW94:CN94"/>
    <mergeCell ref="BW105:CN105"/>
    <mergeCell ref="BW102:CN102"/>
    <mergeCell ref="BW103:CN103"/>
    <mergeCell ref="BW104:CN104"/>
    <mergeCell ref="BW97:CN97"/>
    <mergeCell ref="CO107:DF107"/>
    <mergeCell ref="CO105:DF105"/>
    <mergeCell ref="CO104:DF104"/>
    <mergeCell ref="CO96:DF96"/>
    <mergeCell ref="CO106:DF106"/>
    <mergeCell ref="CO102:DF102"/>
    <mergeCell ref="CO103:DF103"/>
    <mergeCell ref="CO97:DF97"/>
    <mergeCell ref="CO99:DF99"/>
    <mergeCell ref="CO98:DF98"/>
    <mergeCell ref="CO93:DF93"/>
    <mergeCell ref="CO90:DF90"/>
    <mergeCell ref="CO94:DF94"/>
    <mergeCell ref="CO95:DF95"/>
    <mergeCell ref="CO92:DF92"/>
    <mergeCell ref="CO118:DF118"/>
    <mergeCell ref="CO109:DF109"/>
    <mergeCell ref="CO115:DF115"/>
    <mergeCell ref="CO113:DF113"/>
    <mergeCell ref="CO117:DF117"/>
    <mergeCell ref="CO116:DF116"/>
    <mergeCell ref="CO114:DF114"/>
    <mergeCell ref="CO110:DF110"/>
    <mergeCell ref="CO111:DF111"/>
    <mergeCell ref="CO120:DF120"/>
    <mergeCell ref="BW108:CN108"/>
    <mergeCell ref="BW106:CN106"/>
    <mergeCell ref="BW123:CN123"/>
    <mergeCell ref="BW121:CN121"/>
    <mergeCell ref="BW119:CN119"/>
    <mergeCell ref="BW114:CN114"/>
    <mergeCell ref="BW118:CN118"/>
    <mergeCell ref="BW117:CN117"/>
    <mergeCell ref="CO119:DF119"/>
    <mergeCell ref="CO128:DF128"/>
    <mergeCell ref="CO129:DF129"/>
    <mergeCell ref="CO131:DF131"/>
    <mergeCell ref="CO127:DF127"/>
    <mergeCell ref="CO139:DF139"/>
    <mergeCell ref="BW140:CN140"/>
    <mergeCell ref="CO140:DF140"/>
    <mergeCell ref="CO137:DF137"/>
    <mergeCell ref="BW139:CN139"/>
    <mergeCell ref="CO123:DF123"/>
    <mergeCell ref="CO134:DF134"/>
    <mergeCell ref="BW134:CN134"/>
    <mergeCell ref="BW131:CN131"/>
    <mergeCell ref="CO133:DF133"/>
    <mergeCell ref="CO132:DF132"/>
    <mergeCell ref="CO130:DF130"/>
    <mergeCell ref="CO125:DF125"/>
    <mergeCell ref="BW133:CN133"/>
    <mergeCell ref="CO126:DF126"/>
    <mergeCell ref="AC136:AH136"/>
    <mergeCell ref="AC134:AH134"/>
    <mergeCell ref="BC134:BV134"/>
    <mergeCell ref="AI134:BB134"/>
    <mergeCell ref="AC135:AH135"/>
    <mergeCell ref="AI135:BB135"/>
    <mergeCell ref="BC135:BV135"/>
    <mergeCell ref="AC109:AH109"/>
    <mergeCell ref="A115:AB115"/>
    <mergeCell ref="A125:AB125"/>
    <mergeCell ref="AC118:AH118"/>
    <mergeCell ref="AC123:AH123"/>
    <mergeCell ref="A109:AB109"/>
    <mergeCell ref="AC115:AH115"/>
    <mergeCell ref="AC113:AH113"/>
    <mergeCell ref="A122:AB122"/>
    <mergeCell ref="A113:AB113"/>
    <mergeCell ref="A141:AB141"/>
    <mergeCell ref="AC141:AH141"/>
    <mergeCell ref="A140:AB140"/>
    <mergeCell ref="AC140:AH140"/>
    <mergeCell ref="A139:AB139"/>
    <mergeCell ref="AC139:AH139"/>
    <mergeCell ref="A138:AB138"/>
    <mergeCell ref="A137:AB137"/>
    <mergeCell ref="AC138:AH138"/>
    <mergeCell ref="AC137:AH137"/>
    <mergeCell ref="A135:AB135"/>
    <mergeCell ref="AC126:AH126"/>
    <mergeCell ref="AC108:AH108"/>
    <mergeCell ref="AC120:AH120"/>
    <mergeCell ref="A132:AB132"/>
    <mergeCell ref="AC132:AH132"/>
    <mergeCell ref="A131:AB131"/>
    <mergeCell ref="AC131:AH131"/>
    <mergeCell ref="AC127:AH127"/>
    <mergeCell ref="A108:AB108"/>
    <mergeCell ref="A136:AB136"/>
    <mergeCell ref="A130:AB130"/>
    <mergeCell ref="AC129:AH129"/>
    <mergeCell ref="AC128:AH128"/>
    <mergeCell ref="A129:AB129"/>
    <mergeCell ref="A128:AB128"/>
    <mergeCell ref="AC130:AH130"/>
    <mergeCell ref="AC133:AH133"/>
    <mergeCell ref="A133:AB133"/>
    <mergeCell ref="A134:AB134"/>
    <mergeCell ref="A127:AB127"/>
    <mergeCell ref="A126:AB126"/>
    <mergeCell ref="A124:AB124"/>
    <mergeCell ref="A114:AB114"/>
    <mergeCell ref="A118:AB118"/>
    <mergeCell ref="A120:AB120"/>
    <mergeCell ref="A121:AB121"/>
    <mergeCell ref="A117:AB117"/>
    <mergeCell ref="A119:AB119"/>
    <mergeCell ref="A123:AB123"/>
    <mergeCell ref="A103:AB103"/>
    <mergeCell ref="AC104:AH104"/>
    <mergeCell ref="AC105:AH105"/>
    <mergeCell ref="AC107:AH107"/>
    <mergeCell ref="AC103:AH103"/>
    <mergeCell ref="A106:AB106"/>
    <mergeCell ref="A105:AB105"/>
    <mergeCell ref="A104:AB104"/>
    <mergeCell ref="A107:AB107"/>
    <mergeCell ref="AC106:AH106"/>
    <mergeCell ref="AC102:AH102"/>
    <mergeCell ref="A99:AB99"/>
    <mergeCell ref="A100:AB100"/>
    <mergeCell ref="A101:AB101"/>
    <mergeCell ref="AC101:AH101"/>
    <mergeCell ref="AC99:AH99"/>
    <mergeCell ref="A102:AB102"/>
    <mergeCell ref="BW99:CN99"/>
    <mergeCell ref="BW101:CN101"/>
    <mergeCell ref="BC100:BV100"/>
    <mergeCell ref="A93:AB93"/>
    <mergeCell ref="A95:AB95"/>
    <mergeCell ref="A97:AB97"/>
    <mergeCell ref="A98:AB98"/>
    <mergeCell ref="A96:AB96"/>
    <mergeCell ref="A94:AB94"/>
    <mergeCell ref="AI101:BB101"/>
    <mergeCell ref="BW98:CN98"/>
    <mergeCell ref="AC97:AH97"/>
    <mergeCell ref="AC98:AH98"/>
    <mergeCell ref="AC100:AH100"/>
    <mergeCell ref="AI97:BB97"/>
    <mergeCell ref="AI100:BB100"/>
    <mergeCell ref="BC99:BV99"/>
    <mergeCell ref="AI99:BB99"/>
    <mergeCell ref="AI98:BB98"/>
    <mergeCell ref="BW100:CN100"/>
    <mergeCell ref="AI93:BB93"/>
    <mergeCell ref="AC94:AH94"/>
    <mergeCell ref="AC96:AH96"/>
    <mergeCell ref="AC95:AH95"/>
    <mergeCell ref="AC93:AH93"/>
    <mergeCell ref="AI96:BB96"/>
    <mergeCell ref="AI95:BB95"/>
    <mergeCell ref="A78:AB78"/>
    <mergeCell ref="AC78:AH78"/>
    <mergeCell ref="AC92:AH92"/>
    <mergeCell ref="AC89:AH89"/>
    <mergeCell ref="AC82:AH82"/>
    <mergeCell ref="AC80:AH80"/>
    <mergeCell ref="AC87:AH87"/>
    <mergeCell ref="A89:AB89"/>
    <mergeCell ref="A81:AB81"/>
    <mergeCell ref="AC81:AH81"/>
    <mergeCell ref="AC90:AH90"/>
    <mergeCell ref="A84:AB84"/>
    <mergeCell ref="A83:AB83"/>
    <mergeCell ref="AC84:AH84"/>
    <mergeCell ref="A87:AB87"/>
    <mergeCell ref="BW72:CN72"/>
    <mergeCell ref="A82:AB82"/>
    <mergeCell ref="AC83:AH83"/>
    <mergeCell ref="AI73:BB73"/>
    <mergeCell ref="AI74:BB74"/>
    <mergeCell ref="A75:AB75"/>
    <mergeCell ref="AC75:AH75"/>
    <mergeCell ref="A74:AB74"/>
    <mergeCell ref="AC74:AH74"/>
    <mergeCell ref="A73:AB73"/>
    <mergeCell ref="BW70:CN70"/>
    <mergeCell ref="CO70:DF70"/>
    <mergeCell ref="BW71:CN71"/>
    <mergeCell ref="AI69:BB69"/>
    <mergeCell ref="BW69:CN69"/>
    <mergeCell ref="AI71:BB71"/>
    <mergeCell ref="BC71:BV71"/>
    <mergeCell ref="BW66:CN66"/>
    <mergeCell ref="BW67:CN67"/>
    <mergeCell ref="AC67:AH67"/>
    <mergeCell ref="AC64:AH64"/>
    <mergeCell ref="AI64:BB64"/>
    <mergeCell ref="AC66:AH66"/>
    <mergeCell ref="BW65:CN65"/>
    <mergeCell ref="BW64:CN64"/>
    <mergeCell ref="AC65:AH65"/>
    <mergeCell ref="AI65:BB65"/>
    <mergeCell ref="AC60:AH60"/>
    <mergeCell ref="AI62:BB62"/>
    <mergeCell ref="AI60:BB60"/>
    <mergeCell ref="AC62:AH62"/>
    <mergeCell ref="AC61:AH61"/>
    <mergeCell ref="AI61:BB61"/>
    <mergeCell ref="AI68:BB68"/>
    <mergeCell ref="AC54:AH54"/>
    <mergeCell ref="AC53:AH53"/>
    <mergeCell ref="AC48:AH48"/>
    <mergeCell ref="AC55:AH55"/>
    <mergeCell ref="AC57:AH57"/>
    <mergeCell ref="AI57:BB57"/>
    <mergeCell ref="AI63:BB63"/>
    <mergeCell ref="AI66:BB66"/>
    <mergeCell ref="AC63:AH63"/>
    <mergeCell ref="CO16:DF16"/>
    <mergeCell ref="CO18:DF18"/>
    <mergeCell ref="CO19:DF19"/>
    <mergeCell ref="AC41:AH41"/>
    <mergeCell ref="BC25:BV25"/>
    <mergeCell ref="BW27:CN27"/>
    <mergeCell ref="BW37:CN37"/>
    <mergeCell ref="BC35:BV35"/>
    <mergeCell ref="BW38:CN38"/>
    <mergeCell ref="BC38:BV38"/>
    <mergeCell ref="CO17:DF17"/>
    <mergeCell ref="CO20:DF20"/>
    <mergeCell ref="CO29:DF29"/>
    <mergeCell ref="CO30:DF30"/>
    <mergeCell ref="CO24:DF24"/>
    <mergeCell ref="CO21:DF21"/>
    <mergeCell ref="CO23:DF23"/>
    <mergeCell ref="CO27:DF27"/>
    <mergeCell ref="CO22:DF22"/>
    <mergeCell ref="BW41:CN41"/>
    <mergeCell ref="BC36:BV36"/>
    <mergeCell ref="BC37:BV37"/>
    <mergeCell ref="BC39:BV39"/>
    <mergeCell ref="AI43:BB43"/>
    <mergeCell ref="BW43:CN43"/>
    <mergeCell ref="BC42:BV42"/>
    <mergeCell ref="BC43:BV43"/>
    <mergeCell ref="BW42:CN42"/>
    <mergeCell ref="AI24:BB24"/>
    <mergeCell ref="AI33:BB33"/>
    <mergeCell ref="BC17:BV17"/>
    <mergeCell ref="AC56:AH56"/>
    <mergeCell ref="AI56:BB56"/>
    <mergeCell ref="BC55:BV55"/>
    <mergeCell ref="AI51:BB51"/>
    <mergeCell ref="AI54:BB54"/>
    <mergeCell ref="AI52:BB52"/>
    <mergeCell ref="BC53:BV53"/>
    <mergeCell ref="BC54:BV54"/>
    <mergeCell ref="AI55:BB55"/>
    <mergeCell ref="BC56:BV56"/>
    <mergeCell ref="AI47:BB47"/>
    <mergeCell ref="BC50:BV50"/>
    <mergeCell ref="AI53:BB53"/>
    <mergeCell ref="BC52:BV52"/>
    <mergeCell ref="BC51:BV51"/>
    <mergeCell ref="BC49:BV49"/>
    <mergeCell ref="AI44:BB44"/>
    <mergeCell ref="AI50:BB50"/>
    <mergeCell ref="AC46:AH46"/>
    <mergeCell ref="AC45:AH45"/>
    <mergeCell ref="AI49:BB49"/>
    <mergeCell ref="AI45:BB45"/>
    <mergeCell ref="AI48:BB48"/>
    <mergeCell ref="AC50:AH50"/>
    <mergeCell ref="AC49:AH49"/>
    <mergeCell ref="AC47:AH47"/>
    <mergeCell ref="AC35:AH35"/>
    <mergeCell ref="AC34:AH34"/>
    <mergeCell ref="AI26:BB26"/>
    <mergeCell ref="AC32:AH32"/>
    <mergeCell ref="AC31:AH31"/>
    <mergeCell ref="AI31:BB31"/>
    <mergeCell ref="AI27:BB27"/>
    <mergeCell ref="CO9:DF9"/>
    <mergeCell ref="AC7:CA7"/>
    <mergeCell ref="CD7:CM7"/>
    <mergeCell ref="CO12:DF12"/>
    <mergeCell ref="BW11:CN11"/>
    <mergeCell ref="BC11:BV11"/>
    <mergeCell ref="CO7:DF7"/>
    <mergeCell ref="CO8:DF8"/>
    <mergeCell ref="A10:DF10"/>
    <mergeCell ref="CO11:DF11"/>
    <mergeCell ref="AC37:AH37"/>
    <mergeCell ref="AI34:BB34"/>
    <mergeCell ref="AI23:BB23"/>
    <mergeCell ref="AC29:AH29"/>
    <mergeCell ref="AI29:BB29"/>
    <mergeCell ref="AI25:BB25"/>
    <mergeCell ref="AC33:AH33"/>
    <mergeCell ref="AI37:BB37"/>
    <mergeCell ref="AI28:BB28"/>
    <mergeCell ref="AI35:BB35"/>
    <mergeCell ref="S6:CA6"/>
    <mergeCell ref="CD9:CM9"/>
    <mergeCell ref="A9:V9"/>
    <mergeCell ref="A6:R6"/>
    <mergeCell ref="A7:AB7"/>
    <mergeCell ref="CO3:DF3"/>
    <mergeCell ref="CO4:DF4"/>
    <mergeCell ref="CO5:DF5"/>
    <mergeCell ref="CO6:DF6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AI14:BB14"/>
    <mergeCell ref="AI11:BB11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AC14:AH14"/>
    <mergeCell ref="AC16:AH16"/>
    <mergeCell ref="AI15:BB15"/>
    <mergeCell ref="A17:AB17"/>
    <mergeCell ref="AI16:BB16"/>
    <mergeCell ref="A15:AB15"/>
    <mergeCell ref="A16:AB16"/>
    <mergeCell ref="AC15:AH15"/>
    <mergeCell ref="AC17:AH17"/>
    <mergeCell ref="AI17:BB17"/>
    <mergeCell ref="A53:AB53"/>
    <mergeCell ref="A54:AB54"/>
    <mergeCell ref="A57:AB57"/>
    <mergeCell ref="A45:AB45"/>
    <mergeCell ref="A50:AB50"/>
    <mergeCell ref="A56:AB56"/>
    <mergeCell ref="A35:AB35"/>
    <mergeCell ref="A38:AB38"/>
    <mergeCell ref="A36:AB36"/>
    <mergeCell ref="A37:AB37"/>
    <mergeCell ref="CO2:DF2"/>
    <mergeCell ref="BW34:CN34"/>
    <mergeCell ref="BW22:CN22"/>
    <mergeCell ref="BW23:CN23"/>
    <mergeCell ref="BW17:CN17"/>
    <mergeCell ref="BW13:CN13"/>
    <mergeCell ref="BW15:CN15"/>
    <mergeCell ref="BW14:CN14"/>
    <mergeCell ref="CO13:DF13"/>
    <mergeCell ref="CD5:CM5"/>
    <mergeCell ref="A58:AB58"/>
    <mergeCell ref="A43:AB43"/>
    <mergeCell ref="A48:AB48"/>
    <mergeCell ref="A55:AB55"/>
    <mergeCell ref="A49:AB49"/>
    <mergeCell ref="A47:AB47"/>
    <mergeCell ref="A44:AB44"/>
    <mergeCell ref="A46:AB46"/>
    <mergeCell ref="A52:AB52"/>
    <mergeCell ref="A51:AB51"/>
    <mergeCell ref="A59:AB59"/>
    <mergeCell ref="A60:AB60"/>
    <mergeCell ref="A67:AB67"/>
    <mergeCell ref="A66:AB66"/>
    <mergeCell ref="A62:AB62"/>
    <mergeCell ref="A64:AB64"/>
    <mergeCell ref="A63:AB63"/>
    <mergeCell ref="A65:AB65"/>
    <mergeCell ref="A61:AB61"/>
    <mergeCell ref="AC69:AH69"/>
    <mergeCell ref="AC70:AH70"/>
    <mergeCell ref="A76:AB76"/>
    <mergeCell ref="AC76:AH76"/>
    <mergeCell ref="A72:AB72"/>
    <mergeCell ref="AC72:AH72"/>
    <mergeCell ref="AC73:AH73"/>
    <mergeCell ref="AC71:AH71"/>
    <mergeCell ref="A68:AB68"/>
    <mergeCell ref="A69:AB69"/>
    <mergeCell ref="A71:AB71"/>
    <mergeCell ref="A70:AB70"/>
    <mergeCell ref="AI76:BB76"/>
    <mergeCell ref="AI75:BB75"/>
    <mergeCell ref="BC75:BV75"/>
    <mergeCell ref="BC76:BV76"/>
    <mergeCell ref="A77:AB77"/>
    <mergeCell ref="AC77:AH77"/>
    <mergeCell ref="AI77:BB77"/>
    <mergeCell ref="BC77:BV77"/>
    <mergeCell ref="AI89:BB89"/>
    <mergeCell ref="A80:AB80"/>
    <mergeCell ref="AI79:BB79"/>
    <mergeCell ref="A79:AB79"/>
    <mergeCell ref="AC79:AH79"/>
    <mergeCell ref="AI80:BB80"/>
    <mergeCell ref="AI88:BB88"/>
    <mergeCell ref="AI85:BB85"/>
    <mergeCell ref="AI86:BB86"/>
    <mergeCell ref="AI84:BB84"/>
    <mergeCell ref="AI87:BB87"/>
    <mergeCell ref="BC105:BV105"/>
    <mergeCell ref="BC91:BV91"/>
    <mergeCell ref="BC90:BV90"/>
    <mergeCell ref="BC98:BV98"/>
    <mergeCell ref="BC97:BV97"/>
    <mergeCell ref="BC96:BV96"/>
    <mergeCell ref="BC94:BV94"/>
    <mergeCell ref="BC95:BV95"/>
    <mergeCell ref="BC101:BV101"/>
    <mergeCell ref="BC106:BV106"/>
    <mergeCell ref="BC107:BV107"/>
    <mergeCell ref="BC129:BV129"/>
    <mergeCell ref="AI125:BB125"/>
    <mergeCell ref="BC125:BV125"/>
    <mergeCell ref="BC123:BV123"/>
    <mergeCell ref="AI120:BB120"/>
    <mergeCell ref="AI123:BB123"/>
    <mergeCell ref="BC115:BV115"/>
    <mergeCell ref="AI115:BB115"/>
    <mergeCell ref="BW129:CN129"/>
    <mergeCell ref="BW128:CN128"/>
    <mergeCell ref="BW130:CN130"/>
    <mergeCell ref="AI107:BB107"/>
    <mergeCell ref="BW124:CN124"/>
    <mergeCell ref="BW126:CN126"/>
    <mergeCell ref="BW127:CN127"/>
    <mergeCell ref="BW115:CN115"/>
    <mergeCell ref="BW113:CN113"/>
    <mergeCell ref="BW116:CN116"/>
    <mergeCell ref="BW132:CN132"/>
    <mergeCell ref="AI130:BB130"/>
    <mergeCell ref="BC130:BV130"/>
    <mergeCell ref="AI131:BB131"/>
    <mergeCell ref="BC131:BV131"/>
    <mergeCell ref="AI132:BB132"/>
    <mergeCell ref="CO124:DF124"/>
    <mergeCell ref="BW125:CN125"/>
    <mergeCell ref="BC139:BV139"/>
    <mergeCell ref="BW135:CN135"/>
    <mergeCell ref="BW138:CN138"/>
    <mergeCell ref="BC137:BV137"/>
    <mergeCell ref="BW137:CN137"/>
    <mergeCell ref="BC136:BV136"/>
    <mergeCell ref="BC133:BV133"/>
    <mergeCell ref="BC132:BV132"/>
    <mergeCell ref="AC124:AH124"/>
    <mergeCell ref="AI128:BB128"/>
    <mergeCell ref="BC127:BV127"/>
    <mergeCell ref="AI126:BB126"/>
    <mergeCell ref="BC126:BV126"/>
    <mergeCell ref="BC128:BV128"/>
    <mergeCell ref="AI127:BB127"/>
    <mergeCell ref="BC124:BV124"/>
    <mergeCell ref="AI124:BB124"/>
    <mergeCell ref="AC125:AH125"/>
    <mergeCell ref="AI78:BB78"/>
    <mergeCell ref="AI94:BB94"/>
    <mergeCell ref="BC85:BV85"/>
    <mergeCell ref="BC93:BV93"/>
    <mergeCell ref="BC86:BV86"/>
    <mergeCell ref="AI81:BB81"/>
    <mergeCell ref="AI82:BB82"/>
    <mergeCell ref="BC84:BV84"/>
    <mergeCell ref="AI90:BB90"/>
    <mergeCell ref="AI83:BB83"/>
    <mergeCell ref="CO47:DF47"/>
    <mergeCell ref="CO38:DF38"/>
    <mergeCell ref="CO39:DF39"/>
    <mergeCell ref="CO40:DF40"/>
    <mergeCell ref="CO45:DF45"/>
    <mergeCell ref="CO43:DF43"/>
    <mergeCell ref="CO44:DF44"/>
    <mergeCell ref="CO42:DF42"/>
    <mergeCell ref="CO53:DF53"/>
    <mergeCell ref="CO46:DF46"/>
    <mergeCell ref="BW58:CN58"/>
    <mergeCell ref="CO58:DF58"/>
    <mergeCell ref="CO55:DF55"/>
    <mergeCell ref="CO57:DF57"/>
    <mergeCell ref="BW56:CN56"/>
    <mergeCell ref="BW55:CN55"/>
    <mergeCell ref="CO56:DF56"/>
    <mergeCell ref="CO48:DF48"/>
    <mergeCell ref="BW52:CN52"/>
    <mergeCell ref="BW50:CN50"/>
    <mergeCell ref="CO49:DF49"/>
    <mergeCell ref="CO50:DF50"/>
    <mergeCell ref="BW49:CN49"/>
    <mergeCell ref="CO51:DF51"/>
    <mergeCell ref="CO52:DF52"/>
    <mergeCell ref="BW85:CN85"/>
    <mergeCell ref="BW86:CN86"/>
    <mergeCell ref="BW96:CN96"/>
    <mergeCell ref="BW76:CN76"/>
    <mergeCell ref="BW79:CN79"/>
    <mergeCell ref="BW90:CN90"/>
    <mergeCell ref="BW92:CN92"/>
    <mergeCell ref="BW91:CN91"/>
    <mergeCell ref="BW88:CN88"/>
    <mergeCell ref="BW78:CN78"/>
    <mergeCell ref="BW60:CN60"/>
    <mergeCell ref="BW63:CN63"/>
    <mergeCell ref="BW62:CN62"/>
    <mergeCell ref="BW61:CN61"/>
    <mergeCell ref="BW54:CN54"/>
    <mergeCell ref="BW89:CN89"/>
    <mergeCell ref="CO78:DF78"/>
    <mergeCell ref="CO80:DF80"/>
    <mergeCell ref="BW87:CN87"/>
    <mergeCell ref="BW84:CN84"/>
    <mergeCell ref="BW83:CN83"/>
    <mergeCell ref="BW82:CN82"/>
    <mergeCell ref="CO83:DF83"/>
    <mergeCell ref="CO82:DF82"/>
    <mergeCell ref="CO61:DF61"/>
    <mergeCell ref="CO65:DF65"/>
    <mergeCell ref="CO63:DF63"/>
    <mergeCell ref="CO64:DF64"/>
    <mergeCell ref="CO67:DF67"/>
    <mergeCell ref="CO68:DF68"/>
    <mergeCell ref="CO66:DF66"/>
    <mergeCell ref="CO62:DF62"/>
    <mergeCell ref="CO89:DF89"/>
    <mergeCell ref="CO91:DF91"/>
    <mergeCell ref="CO59:DF59"/>
    <mergeCell ref="CO60:DF60"/>
    <mergeCell ref="CO75:DF75"/>
    <mergeCell ref="CO69:DF69"/>
    <mergeCell ref="CO73:DF73"/>
    <mergeCell ref="CO76:DF76"/>
    <mergeCell ref="CO71:DF71"/>
    <mergeCell ref="CO72:DF72"/>
    <mergeCell ref="CO122:DF122"/>
    <mergeCell ref="CO86:DF86"/>
    <mergeCell ref="CO87:DF87"/>
    <mergeCell ref="CO84:DF84"/>
    <mergeCell ref="CO101:DF101"/>
    <mergeCell ref="CO100:DF100"/>
    <mergeCell ref="CO108:DF108"/>
    <mergeCell ref="CO88:DF88"/>
    <mergeCell ref="CO121:DF121"/>
    <mergeCell ref="CO85:DF85"/>
    <mergeCell ref="CO54:DF54"/>
    <mergeCell ref="BW73:CN73"/>
    <mergeCell ref="BW35:CN35"/>
    <mergeCell ref="BW39:CN39"/>
    <mergeCell ref="BW40:CN40"/>
    <mergeCell ref="BW68:CN68"/>
    <mergeCell ref="BW59:CN59"/>
    <mergeCell ref="BW53:CN53"/>
    <mergeCell ref="BW57:CN57"/>
    <mergeCell ref="BW51:CN51"/>
    <mergeCell ref="BW24:CN24"/>
    <mergeCell ref="CO26:DF26"/>
    <mergeCell ref="CO25:DF25"/>
    <mergeCell ref="BW26:CN26"/>
    <mergeCell ref="BW25:CN25"/>
    <mergeCell ref="BC44:BV44"/>
    <mergeCell ref="BW46:CN46"/>
    <mergeCell ref="BW48:CN48"/>
    <mergeCell ref="BW47:CN47"/>
    <mergeCell ref="BW45:CN45"/>
    <mergeCell ref="BC47:BV47"/>
    <mergeCell ref="BC48:BV48"/>
    <mergeCell ref="BW44:CN44"/>
    <mergeCell ref="BC45:BV45"/>
    <mergeCell ref="BC46:BV46"/>
    <mergeCell ref="BW28:CN28"/>
    <mergeCell ref="BW30:CN30"/>
    <mergeCell ref="BW36:CN36"/>
    <mergeCell ref="BW33:CN33"/>
    <mergeCell ref="BW32:CN32"/>
    <mergeCell ref="BW31:CN31"/>
    <mergeCell ref="BW29:CN29"/>
    <mergeCell ref="CO31:DF31"/>
    <mergeCell ref="CO28:DF28"/>
    <mergeCell ref="CO41:DF41"/>
    <mergeCell ref="CO37:DF37"/>
    <mergeCell ref="CO32:DF32"/>
    <mergeCell ref="CO34:DF34"/>
    <mergeCell ref="CO33:DF33"/>
    <mergeCell ref="CO35:DF35"/>
    <mergeCell ref="CO36:DF36"/>
    <mergeCell ref="BW18:CN18"/>
    <mergeCell ref="AI18:BB18"/>
    <mergeCell ref="BW19:CN19"/>
    <mergeCell ref="AI19:BB19"/>
    <mergeCell ref="BC18:BV18"/>
    <mergeCell ref="BC19:BV19"/>
    <mergeCell ref="A18:AB18"/>
    <mergeCell ref="AC18:AH18"/>
    <mergeCell ref="A19:AB19"/>
    <mergeCell ref="AC19:AH19"/>
    <mergeCell ref="BW20:CN20"/>
    <mergeCell ref="AI22:BB22"/>
    <mergeCell ref="A20:AB20"/>
    <mergeCell ref="AC20:AH20"/>
    <mergeCell ref="BC21:BV21"/>
    <mergeCell ref="BW21:CN21"/>
    <mergeCell ref="A22:AB22"/>
    <mergeCell ref="AC22:AH22"/>
    <mergeCell ref="BC22:BV22"/>
    <mergeCell ref="AC21:AH21"/>
    <mergeCell ref="BC24:BV24"/>
    <mergeCell ref="BC30:BV30"/>
    <mergeCell ref="BC31:BV31"/>
    <mergeCell ref="BC26:BV26"/>
    <mergeCell ref="BC27:BV27"/>
    <mergeCell ref="BC28:BV28"/>
    <mergeCell ref="BC29:BV29"/>
    <mergeCell ref="A23:AB23"/>
    <mergeCell ref="A29:AB29"/>
    <mergeCell ref="A26:AB26"/>
    <mergeCell ref="AC26:AH26"/>
    <mergeCell ref="A27:AB27"/>
    <mergeCell ref="AC27:AH27"/>
    <mergeCell ref="A25:AB25"/>
    <mergeCell ref="AC25:AH25"/>
    <mergeCell ref="A24:AB24"/>
    <mergeCell ref="AC24:AH24"/>
    <mergeCell ref="A39:AB39"/>
    <mergeCell ref="AC23:AH23"/>
    <mergeCell ref="AI38:BB38"/>
    <mergeCell ref="A28:AB28"/>
    <mergeCell ref="AC28:AH28"/>
    <mergeCell ref="A30:AB30"/>
    <mergeCell ref="AC30:AH30"/>
    <mergeCell ref="AI30:BB30"/>
    <mergeCell ref="A31:AB31"/>
    <mergeCell ref="AI32:BB32"/>
    <mergeCell ref="A32:AB32"/>
    <mergeCell ref="A33:AB33"/>
    <mergeCell ref="BC33:BV33"/>
    <mergeCell ref="BC34:BV34"/>
    <mergeCell ref="BC32:BV32"/>
    <mergeCell ref="A34:AB34"/>
    <mergeCell ref="A41:AB41"/>
    <mergeCell ref="A42:AB42"/>
    <mergeCell ref="BC41:BV41"/>
    <mergeCell ref="BC40:BV40"/>
    <mergeCell ref="AI40:BB40"/>
    <mergeCell ref="AI41:BB41"/>
    <mergeCell ref="A40:AB40"/>
    <mergeCell ref="AC42:AH42"/>
    <mergeCell ref="AI42:BB42"/>
    <mergeCell ref="AC119:AH119"/>
    <mergeCell ref="AC117:AH117"/>
    <mergeCell ref="BC117:BV117"/>
    <mergeCell ref="BC118:BV118"/>
    <mergeCell ref="AI119:BB119"/>
    <mergeCell ref="BC119:BV119"/>
    <mergeCell ref="BC63:BV63"/>
    <mergeCell ref="BC64:BV64"/>
    <mergeCell ref="BC59:BV59"/>
    <mergeCell ref="BC57:BV57"/>
    <mergeCell ref="BC60:BV60"/>
    <mergeCell ref="BC61:BV61"/>
    <mergeCell ref="BC58:BV58"/>
    <mergeCell ref="BC62:BV62"/>
    <mergeCell ref="BC108:BV108"/>
    <mergeCell ref="AC122:AH122"/>
    <mergeCell ref="AI122:BB122"/>
    <mergeCell ref="BC122:BV122"/>
    <mergeCell ref="BC113:BV113"/>
    <mergeCell ref="AI113:BB113"/>
    <mergeCell ref="AI118:BB118"/>
    <mergeCell ref="AI117:BB117"/>
    <mergeCell ref="AC121:AH121"/>
    <mergeCell ref="AC114:AH114"/>
    <mergeCell ref="BC68:BV68"/>
    <mergeCell ref="BC70:BV70"/>
    <mergeCell ref="BC92:BV92"/>
    <mergeCell ref="BC79:BV79"/>
    <mergeCell ref="BC88:BV88"/>
    <mergeCell ref="BC80:BV80"/>
    <mergeCell ref="BC74:BV74"/>
    <mergeCell ref="BC73:BV73"/>
    <mergeCell ref="BW110:CN110"/>
    <mergeCell ref="BW111:CN111"/>
    <mergeCell ref="AI109:BB109"/>
    <mergeCell ref="BC114:BV114"/>
    <mergeCell ref="BC109:BV109"/>
    <mergeCell ref="AI114:BB114"/>
    <mergeCell ref="AI111:BB111"/>
    <mergeCell ref="BC111:BV111"/>
    <mergeCell ref="AI110:BB110"/>
    <mergeCell ref="BC110:BV110"/>
    <mergeCell ref="BW122:CN122"/>
    <mergeCell ref="AI121:BB121"/>
    <mergeCell ref="BC121:BV121"/>
    <mergeCell ref="BC120:BV120"/>
    <mergeCell ref="BW120:CN120"/>
    <mergeCell ref="A110:AB110"/>
    <mergeCell ref="AC110:AH110"/>
    <mergeCell ref="BW112:CN112"/>
    <mergeCell ref="CO112:DF112"/>
    <mergeCell ref="A112:AB112"/>
    <mergeCell ref="AC112:AH112"/>
    <mergeCell ref="AI112:BB112"/>
    <mergeCell ref="BC112:BV112"/>
    <mergeCell ref="A111:AB111"/>
    <mergeCell ref="AC111:AH111"/>
  </mergeCells>
  <printOptions/>
  <pageMargins left="0.95" right="0.2" top="0.47" bottom="0.24" header="0.1968503937007874" footer="0.1968503937007874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51"/>
  <sheetViews>
    <sheetView view="pageBreakPreview" zoomScale="60" zoomScaleNormal="75" workbookViewId="0" topLeftCell="A1">
      <selection activeCell="DG9" sqref="DG9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3" width="0.875" style="12" customWidth="1"/>
    <col min="74" max="74" width="3.625" style="12" customWidth="1"/>
    <col min="75" max="75" width="0.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4921875" style="12" customWidth="1"/>
    <col min="111" max="16384" width="0.875" style="12" customWidth="1"/>
  </cols>
  <sheetData>
    <row r="1" ht="15">
      <c r="DF1" s="13" t="s">
        <v>329</v>
      </c>
    </row>
    <row r="2" spans="1:110" ht="21" customHeight="1">
      <c r="A2" s="225" t="s">
        <v>52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</row>
    <row r="3" spans="1:110" ht="48" customHeight="1">
      <c r="A3" s="226" t="s">
        <v>17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 t="s">
        <v>18</v>
      </c>
      <c r="AD3" s="227"/>
      <c r="AE3" s="227"/>
      <c r="AF3" s="227"/>
      <c r="AG3" s="227"/>
      <c r="AH3" s="227"/>
      <c r="AI3" s="227" t="s">
        <v>343</v>
      </c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 t="s">
        <v>58</v>
      </c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 t="s">
        <v>19</v>
      </c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 t="s">
        <v>20</v>
      </c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8"/>
    </row>
    <row r="4" spans="1:110" s="14" customFormat="1" ht="18" customHeight="1" thickBot="1">
      <c r="A4" s="223">
        <v>1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15">
        <v>2</v>
      </c>
      <c r="AD4" s="215"/>
      <c r="AE4" s="215"/>
      <c r="AF4" s="215"/>
      <c r="AG4" s="215"/>
      <c r="AH4" s="215"/>
      <c r="AI4" s="215">
        <v>3</v>
      </c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>
        <v>4</v>
      </c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>
        <v>5</v>
      </c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>
        <v>6</v>
      </c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6"/>
    </row>
    <row r="5" spans="1:110" s="17" customFormat="1" ht="23.25" customHeight="1">
      <c r="A5" s="219" t="s">
        <v>53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20"/>
      <c r="AC5" s="221" t="s">
        <v>30</v>
      </c>
      <c r="AD5" s="222"/>
      <c r="AE5" s="222"/>
      <c r="AF5" s="222"/>
      <c r="AG5" s="222"/>
      <c r="AH5" s="222"/>
      <c r="AI5" s="222" t="s">
        <v>23</v>
      </c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17">
        <f>SUM(AZ7:BV49)</f>
        <v>33505016.33</v>
      </c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>
        <f>SUM(BW7:CN49)</f>
        <v>13568333.51</v>
      </c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>
        <f>AZ5-BW5</f>
        <v>19936682.82</v>
      </c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8"/>
    </row>
    <row r="6" spans="1:110" ht="15" customHeight="1">
      <c r="A6" s="161" t="s">
        <v>21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214"/>
      <c r="AC6" s="183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9"/>
    </row>
    <row r="7" spans="1:110" ht="52.5" customHeight="1">
      <c r="A7" s="42" t="s">
        <v>303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183" t="s">
        <v>30</v>
      </c>
      <c r="AD7" s="184"/>
      <c r="AE7" s="184"/>
      <c r="AF7" s="184"/>
      <c r="AG7" s="184"/>
      <c r="AH7" s="184"/>
      <c r="AI7" s="185" t="s">
        <v>297</v>
      </c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77">
        <v>550500</v>
      </c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>
        <v>271524.95</v>
      </c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>
        <f aca="true" t="shared" si="0" ref="CO7:CO16">AZ7-BW7</f>
        <v>278975.05</v>
      </c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9"/>
    </row>
    <row r="8" spans="1:110" ht="66" customHeight="1">
      <c r="A8" s="161" t="s">
        <v>299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83" t="s">
        <v>30</v>
      </c>
      <c r="AD8" s="184"/>
      <c r="AE8" s="184"/>
      <c r="AF8" s="184"/>
      <c r="AG8" s="184"/>
      <c r="AH8" s="184"/>
      <c r="AI8" s="185" t="s">
        <v>298</v>
      </c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77">
        <v>53400</v>
      </c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>
        <v>20464</v>
      </c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>
        <f t="shared" si="0"/>
        <v>32936</v>
      </c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9"/>
    </row>
    <row r="9" spans="1:110" ht="81.75" customHeight="1">
      <c r="A9" s="42" t="s">
        <v>301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183" t="s">
        <v>30</v>
      </c>
      <c r="AD9" s="184"/>
      <c r="AE9" s="184"/>
      <c r="AF9" s="184"/>
      <c r="AG9" s="184"/>
      <c r="AH9" s="184"/>
      <c r="AI9" s="185" t="s">
        <v>300</v>
      </c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77">
        <v>165100</v>
      </c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>
        <v>82469.57</v>
      </c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>
        <f t="shared" si="0"/>
        <v>82630.43</v>
      </c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9"/>
    </row>
    <row r="10" spans="1:110" ht="52.5" customHeight="1">
      <c r="A10" s="161" t="s">
        <v>304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83" t="s">
        <v>30</v>
      </c>
      <c r="AD10" s="184"/>
      <c r="AE10" s="184"/>
      <c r="AF10" s="184"/>
      <c r="AG10" s="184"/>
      <c r="AH10" s="184"/>
      <c r="AI10" s="185" t="s">
        <v>302</v>
      </c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77">
        <v>2431000</v>
      </c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8">
        <v>1581886.88</v>
      </c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7">
        <f t="shared" si="0"/>
        <v>849113.1200000001</v>
      </c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9"/>
    </row>
    <row r="11" spans="1:110" ht="66" customHeight="1">
      <c r="A11" s="161" t="s">
        <v>299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83" t="s">
        <v>30</v>
      </c>
      <c r="AD11" s="184"/>
      <c r="AE11" s="184"/>
      <c r="AF11" s="184"/>
      <c r="AG11" s="184"/>
      <c r="AH11" s="184"/>
      <c r="AI11" s="185" t="s">
        <v>305</v>
      </c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77">
        <v>192900</v>
      </c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>
        <v>76435</v>
      </c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>
        <f t="shared" si="0"/>
        <v>116465</v>
      </c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9"/>
    </row>
    <row r="12" spans="1:110" ht="84" customHeight="1">
      <c r="A12" s="42" t="s">
        <v>301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183" t="s">
        <v>30</v>
      </c>
      <c r="AD12" s="184"/>
      <c r="AE12" s="184"/>
      <c r="AF12" s="184"/>
      <c r="AG12" s="184"/>
      <c r="AH12" s="184"/>
      <c r="AI12" s="185" t="s">
        <v>306</v>
      </c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77">
        <v>735600</v>
      </c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>
        <v>429773.92</v>
      </c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>
        <f t="shared" si="0"/>
        <v>305826.08</v>
      </c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9"/>
    </row>
    <row r="13" spans="1:110" ht="68.25" customHeight="1">
      <c r="A13" s="161" t="s">
        <v>75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83" t="s">
        <v>30</v>
      </c>
      <c r="AD13" s="184"/>
      <c r="AE13" s="184"/>
      <c r="AF13" s="184"/>
      <c r="AG13" s="184"/>
      <c r="AH13" s="184"/>
      <c r="AI13" s="185" t="s">
        <v>102</v>
      </c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77">
        <v>660900</v>
      </c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>
        <v>438990.23</v>
      </c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>
        <f t="shared" si="0"/>
        <v>221909.77000000002</v>
      </c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9"/>
    </row>
    <row r="14" spans="1:110" ht="71.25" customHeight="1">
      <c r="A14" s="161" t="s">
        <v>315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214"/>
      <c r="AC14" s="189" t="s">
        <v>30</v>
      </c>
      <c r="AD14" s="190"/>
      <c r="AE14" s="190"/>
      <c r="AF14" s="190"/>
      <c r="AG14" s="190"/>
      <c r="AH14" s="191"/>
      <c r="AI14" s="192" t="s">
        <v>316</v>
      </c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4"/>
      <c r="AZ14" s="186">
        <v>13610</v>
      </c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8"/>
      <c r="BW14" s="195">
        <v>13607</v>
      </c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7"/>
      <c r="CO14" s="177">
        <f t="shared" si="0"/>
        <v>3</v>
      </c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9"/>
    </row>
    <row r="15" spans="1:110" ht="71.25" customHeight="1">
      <c r="A15" s="161" t="s">
        <v>307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214"/>
      <c r="AC15" s="189" t="s">
        <v>30</v>
      </c>
      <c r="AD15" s="190"/>
      <c r="AE15" s="190"/>
      <c r="AF15" s="190"/>
      <c r="AG15" s="190"/>
      <c r="AH15" s="191"/>
      <c r="AI15" s="192" t="s">
        <v>308</v>
      </c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4"/>
      <c r="AZ15" s="186">
        <v>9840</v>
      </c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8"/>
      <c r="BW15" s="195">
        <v>6787.21</v>
      </c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7"/>
      <c r="CO15" s="177">
        <f t="shared" si="0"/>
        <v>3052.79</v>
      </c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9"/>
    </row>
    <row r="16" spans="1:110" ht="54" customHeight="1">
      <c r="A16" s="161" t="s">
        <v>76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214"/>
      <c r="AC16" s="189" t="s">
        <v>30</v>
      </c>
      <c r="AD16" s="190"/>
      <c r="AE16" s="190"/>
      <c r="AF16" s="190"/>
      <c r="AG16" s="190"/>
      <c r="AH16" s="191"/>
      <c r="AI16" s="192" t="s">
        <v>196</v>
      </c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4"/>
      <c r="AZ16" s="186">
        <v>1150</v>
      </c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8"/>
      <c r="BW16" s="195">
        <v>1141.81</v>
      </c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7"/>
      <c r="CO16" s="177">
        <f t="shared" si="0"/>
        <v>8.190000000000055</v>
      </c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9"/>
    </row>
    <row r="17" spans="1:110" ht="128.25" customHeight="1">
      <c r="A17" s="161" t="s">
        <v>77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214"/>
      <c r="AC17" s="189" t="s">
        <v>30</v>
      </c>
      <c r="AD17" s="190"/>
      <c r="AE17" s="190"/>
      <c r="AF17" s="190"/>
      <c r="AG17" s="190"/>
      <c r="AH17" s="191"/>
      <c r="AI17" s="192" t="s">
        <v>103</v>
      </c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4"/>
      <c r="AZ17" s="186">
        <v>200</v>
      </c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8"/>
      <c r="BW17" s="186">
        <v>200</v>
      </c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8"/>
      <c r="CO17" s="177" t="s">
        <v>140</v>
      </c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9"/>
    </row>
    <row r="18" spans="1:110" s="15" customFormat="1" ht="74.25" customHeight="1">
      <c r="A18" s="42" t="s">
        <v>309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198" t="s">
        <v>30</v>
      </c>
      <c r="AD18" s="199"/>
      <c r="AE18" s="199"/>
      <c r="AF18" s="199"/>
      <c r="AG18" s="199"/>
      <c r="AH18" s="200"/>
      <c r="AI18" s="201" t="s">
        <v>310</v>
      </c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3"/>
      <c r="AZ18" s="195">
        <v>63600</v>
      </c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7"/>
      <c r="BW18" s="195">
        <v>56600</v>
      </c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7"/>
      <c r="CO18" s="177">
        <f>AZ18-BW18</f>
        <v>7000</v>
      </c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9"/>
    </row>
    <row r="19" spans="1:110" s="15" customFormat="1" ht="36" customHeight="1">
      <c r="A19" s="42" t="s">
        <v>311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198" t="s">
        <v>30</v>
      </c>
      <c r="AD19" s="199"/>
      <c r="AE19" s="199"/>
      <c r="AF19" s="199"/>
      <c r="AG19" s="199"/>
      <c r="AH19" s="200"/>
      <c r="AI19" s="201" t="s">
        <v>312</v>
      </c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3"/>
      <c r="AZ19" s="195">
        <v>198600</v>
      </c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7"/>
      <c r="BW19" s="195">
        <v>198600</v>
      </c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7"/>
      <c r="CO19" s="177" t="s">
        <v>140</v>
      </c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9"/>
    </row>
    <row r="20" spans="1:110" ht="66" customHeight="1">
      <c r="A20" s="161" t="s">
        <v>313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83" t="s">
        <v>30</v>
      </c>
      <c r="AD20" s="184"/>
      <c r="AE20" s="184"/>
      <c r="AF20" s="184"/>
      <c r="AG20" s="184"/>
      <c r="AH20" s="184"/>
      <c r="AI20" s="182" t="s">
        <v>314</v>
      </c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77">
        <v>50000</v>
      </c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 t="s">
        <v>140</v>
      </c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>
        <f>AZ20</f>
        <v>50000</v>
      </c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9"/>
    </row>
    <row r="21" spans="1:110" s="16" customFormat="1" ht="84.75" customHeight="1">
      <c r="A21" s="42" t="s">
        <v>78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211" t="s">
        <v>30</v>
      </c>
      <c r="AD21" s="212"/>
      <c r="AE21" s="212"/>
      <c r="AF21" s="212"/>
      <c r="AG21" s="212"/>
      <c r="AH21" s="212"/>
      <c r="AI21" s="213" t="s">
        <v>104</v>
      </c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0">
        <v>14400</v>
      </c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>
        <v>8800</v>
      </c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177">
        <f>AZ21-BW21</f>
        <v>5600</v>
      </c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9"/>
    </row>
    <row r="22" spans="1:110" s="16" customFormat="1" ht="111" customHeight="1">
      <c r="A22" s="161" t="s">
        <v>79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205" t="s">
        <v>30</v>
      </c>
      <c r="AD22" s="206"/>
      <c r="AE22" s="206"/>
      <c r="AF22" s="206"/>
      <c r="AG22" s="206"/>
      <c r="AH22" s="206"/>
      <c r="AI22" s="207" t="s">
        <v>105</v>
      </c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8">
        <v>32000</v>
      </c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9">
        <v>2800</v>
      </c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177">
        <f>AZ22-BW22</f>
        <v>29200</v>
      </c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9"/>
    </row>
    <row r="23" spans="1:110" s="16" customFormat="1" ht="99" customHeight="1">
      <c r="A23" s="161" t="s">
        <v>80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205" t="s">
        <v>30</v>
      </c>
      <c r="AD23" s="206"/>
      <c r="AE23" s="206"/>
      <c r="AF23" s="206"/>
      <c r="AG23" s="206"/>
      <c r="AH23" s="206"/>
      <c r="AI23" s="207" t="s">
        <v>106</v>
      </c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8">
        <v>60000</v>
      </c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9">
        <v>10263.15</v>
      </c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177">
        <f>AZ23-BW23</f>
        <v>49736.85</v>
      </c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9"/>
    </row>
    <row r="24" spans="1:110" s="16" customFormat="1" ht="81.75" customHeight="1">
      <c r="A24" s="161" t="s">
        <v>81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205" t="s">
        <v>30</v>
      </c>
      <c r="AD24" s="206"/>
      <c r="AE24" s="206"/>
      <c r="AF24" s="206"/>
      <c r="AG24" s="206"/>
      <c r="AH24" s="206"/>
      <c r="AI24" s="207" t="s">
        <v>393</v>
      </c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8">
        <v>10000</v>
      </c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9">
        <v>10000</v>
      </c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177" t="s">
        <v>140</v>
      </c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9"/>
    </row>
    <row r="25" spans="1:110" s="16" customFormat="1" ht="63" customHeight="1">
      <c r="A25" s="161" t="s">
        <v>82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205" t="s">
        <v>30</v>
      </c>
      <c r="AD25" s="206"/>
      <c r="AE25" s="206"/>
      <c r="AF25" s="206"/>
      <c r="AG25" s="206"/>
      <c r="AH25" s="206"/>
      <c r="AI25" s="207" t="s">
        <v>107</v>
      </c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8">
        <v>50000</v>
      </c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9">
        <v>21000</v>
      </c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177">
        <f>AZ25-BW25</f>
        <v>29000</v>
      </c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9"/>
    </row>
    <row r="26" spans="1:110" s="16" customFormat="1" ht="66.75" customHeight="1">
      <c r="A26" s="161" t="s">
        <v>83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205" t="s">
        <v>30</v>
      </c>
      <c r="AD26" s="206"/>
      <c r="AE26" s="206"/>
      <c r="AF26" s="206"/>
      <c r="AG26" s="206"/>
      <c r="AH26" s="206"/>
      <c r="AI26" s="207" t="s">
        <v>108</v>
      </c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8">
        <v>55000</v>
      </c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9">
        <v>46160</v>
      </c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09"/>
      <c r="CM26" s="209"/>
      <c r="CN26" s="209"/>
      <c r="CO26" s="177">
        <f>AZ26-BW26</f>
        <v>8840</v>
      </c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79"/>
    </row>
    <row r="27" spans="1:110" ht="81" customHeight="1">
      <c r="A27" s="161" t="s">
        <v>317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83" t="s">
        <v>30</v>
      </c>
      <c r="AD27" s="184"/>
      <c r="AE27" s="184"/>
      <c r="AF27" s="184"/>
      <c r="AG27" s="184"/>
      <c r="AH27" s="184"/>
      <c r="AI27" s="185" t="s">
        <v>318</v>
      </c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77">
        <v>134300</v>
      </c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>
        <v>81778.33</v>
      </c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>
        <f>AZ27-BW27</f>
        <v>52521.67</v>
      </c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9"/>
    </row>
    <row r="28" spans="1:110" ht="96" customHeight="1">
      <c r="A28" s="161" t="s">
        <v>320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83" t="s">
        <v>30</v>
      </c>
      <c r="AD28" s="184"/>
      <c r="AE28" s="184"/>
      <c r="AF28" s="184"/>
      <c r="AG28" s="184"/>
      <c r="AH28" s="184"/>
      <c r="AI28" s="185" t="s">
        <v>319</v>
      </c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77">
        <v>40500</v>
      </c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>
        <v>20486.55</v>
      </c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>
        <f>AZ28-BW28</f>
        <v>20013.45</v>
      </c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9"/>
    </row>
    <row r="29" spans="1:110" ht="97.5" customHeight="1">
      <c r="A29" s="161" t="s">
        <v>84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83" t="s">
        <v>30</v>
      </c>
      <c r="AD29" s="184"/>
      <c r="AE29" s="184"/>
      <c r="AF29" s="184"/>
      <c r="AG29" s="184"/>
      <c r="AH29" s="184"/>
      <c r="AI29" s="185" t="s">
        <v>109</v>
      </c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77">
        <v>10000</v>
      </c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 t="s">
        <v>140</v>
      </c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>
        <f>AZ29</f>
        <v>10000</v>
      </c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9"/>
    </row>
    <row r="30" spans="1:110" s="15" customFormat="1" ht="97.5" customHeight="1">
      <c r="A30" s="161" t="s">
        <v>85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98" t="s">
        <v>30</v>
      </c>
      <c r="AD30" s="199"/>
      <c r="AE30" s="199"/>
      <c r="AF30" s="199"/>
      <c r="AG30" s="199"/>
      <c r="AH30" s="200"/>
      <c r="AI30" s="201" t="s">
        <v>110</v>
      </c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3"/>
      <c r="AZ30" s="195">
        <v>45000</v>
      </c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7"/>
      <c r="BW30" s="195" t="s">
        <v>140</v>
      </c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7"/>
      <c r="CO30" s="195">
        <f>AZ30</f>
        <v>45000</v>
      </c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204"/>
    </row>
    <row r="31" spans="1:110" ht="81" customHeight="1">
      <c r="A31" s="42" t="s">
        <v>309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189" t="s">
        <v>30</v>
      </c>
      <c r="AD31" s="190"/>
      <c r="AE31" s="190"/>
      <c r="AF31" s="190"/>
      <c r="AG31" s="190"/>
      <c r="AH31" s="191"/>
      <c r="AI31" s="192" t="s">
        <v>321</v>
      </c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4"/>
      <c r="AZ31" s="186">
        <v>148100</v>
      </c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8"/>
      <c r="BW31" s="186">
        <v>121100</v>
      </c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8"/>
      <c r="CO31" s="177">
        <f>AZ31-BW31</f>
        <v>27000</v>
      </c>
      <c r="CP31" s="177"/>
      <c r="CQ31" s="177"/>
      <c r="CR31" s="177"/>
      <c r="CS31" s="177"/>
      <c r="CT31" s="177"/>
      <c r="CU31" s="177"/>
      <c r="CV31" s="177"/>
      <c r="CW31" s="177"/>
      <c r="CX31" s="177"/>
      <c r="CY31" s="177"/>
      <c r="CZ31" s="177"/>
      <c r="DA31" s="177"/>
      <c r="DB31" s="177"/>
      <c r="DC31" s="177"/>
      <c r="DD31" s="177"/>
      <c r="DE31" s="177"/>
      <c r="DF31" s="179"/>
    </row>
    <row r="32" spans="1:110" ht="98.25" customHeight="1">
      <c r="A32" s="161" t="s">
        <v>86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89" t="s">
        <v>30</v>
      </c>
      <c r="AD32" s="190"/>
      <c r="AE32" s="190"/>
      <c r="AF32" s="190"/>
      <c r="AG32" s="190"/>
      <c r="AH32" s="191"/>
      <c r="AI32" s="201" t="s">
        <v>111</v>
      </c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3"/>
      <c r="AZ32" s="186">
        <v>3143081.41</v>
      </c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8"/>
      <c r="BW32" s="186">
        <v>1135605.2</v>
      </c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8"/>
      <c r="CO32" s="177">
        <f>AZ32-BW32</f>
        <v>2007476.2100000002</v>
      </c>
      <c r="CP32" s="177"/>
      <c r="CQ32" s="177"/>
      <c r="CR32" s="177"/>
      <c r="CS32" s="177"/>
      <c r="CT32" s="177"/>
      <c r="CU32" s="177"/>
      <c r="CV32" s="177"/>
      <c r="CW32" s="177"/>
      <c r="CX32" s="177"/>
      <c r="CY32" s="177"/>
      <c r="CZ32" s="177"/>
      <c r="DA32" s="177"/>
      <c r="DB32" s="177"/>
      <c r="DC32" s="177"/>
      <c r="DD32" s="177"/>
      <c r="DE32" s="177"/>
      <c r="DF32" s="179"/>
    </row>
    <row r="33" spans="1:110" ht="100.5" customHeight="1">
      <c r="A33" s="161" t="s">
        <v>87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89" t="s">
        <v>30</v>
      </c>
      <c r="AD33" s="190"/>
      <c r="AE33" s="190"/>
      <c r="AF33" s="190"/>
      <c r="AG33" s="190"/>
      <c r="AH33" s="191"/>
      <c r="AI33" s="201" t="s">
        <v>210</v>
      </c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3"/>
      <c r="AZ33" s="186">
        <v>15267800</v>
      </c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8"/>
      <c r="BW33" s="186">
        <v>2327594.59</v>
      </c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8"/>
      <c r="CO33" s="177">
        <f>AZ33</f>
        <v>15267800</v>
      </c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9"/>
    </row>
    <row r="34" spans="1:110" ht="97.5" customHeight="1">
      <c r="A34" s="161" t="s">
        <v>89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89" t="s">
        <v>30</v>
      </c>
      <c r="AD34" s="190"/>
      <c r="AE34" s="190"/>
      <c r="AF34" s="190"/>
      <c r="AG34" s="190"/>
      <c r="AH34" s="191"/>
      <c r="AI34" s="201" t="s">
        <v>112</v>
      </c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3"/>
      <c r="AZ34" s="186">
        <v>90000</v>
      </c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8"/>
      <c r="BW34" s="186">
        <v>90000</v>
      </c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8"/>
      <c r="CO34" s="177" t="s">
        <v>140</v>
      </c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  <c r="DF34" s="179"/>
    </row>
    <row r="35" spans="1:110" ht="111" customHeight="1">
      <c r="A35" s="161" t="s">
        <v>90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89" t="s">
        <v>30</v>
      </c>
      <c r="AD35" s="190"/>
      <c r="AE35" s="190"/>
      <c r="AF35" s="190"/>
      <c r="AG35" s="190"/>
      <c r="AH35" s="191"/>
      <c r="AI35" s="201" t="s">
        <v>209</v>
      </c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3"/>
      <c r="AZ35" s="186">
        <v>991900</v>
      </c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8"/>
      <c r="BW35" s="186">
        <v>984972.58</v>
      </c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8"/>
      <c r="CO35" s="177">
        <f>AZ35-BW35</f>
        <v>6927.420000000042</v>
      </c>
      <c r="CP35" s="177"/>
      <c r="CQ35" s="177"/>
      <c r="CR35" s="177"/>
      <c r="CS35" s="177"/>
      <c r="CT35" s="177"/>
      <c r="CU35" s="177"/>
      <c r="CV35" s="177"/>
      <c r="CW35" s="177"/>
      <c r="CX35" s="177"/>
      <c r="CY35" s="177"/>
      <c r="CZ35" s="177"/>
      <c r="DA35" s="177"/>
      <c r="DB35" s="177"/>
      <c r="DC35" s="177"/>
      <c r="DD35" s="177"/>
      <c r="DE35" s="177"/>
      <c r="DF35" s="179"/>
    </row>
    <row r="36" spans="1:110" ht="109.5" customHeight="1">
      <c r="A36" s="161" t="s">
        <v>91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89" t="s">
        <v>30</v>
      </c>
      <c r="AD36" s="190"/>
      <c r="AE36" s="190"/>
      <c r="AF36" s="190"/>
      <c r="AG36" s="190"/>
      <c r="AH36" s="191"/>
      <c r="AI36" s="201" t="s">
        <v>364</v>
      </c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3"/>
      <c r="AZ36" s="186">
        <v>5847</v>
      </c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8"/>
      <c r="BW36" s="186">
        <v>5847</v>
      </c>
      <c r="BX36" s="187"/>
      <c r="BY36" s="187"/>
      <c r="BZ36" s="187"/>
      <c r="CA36" s="187"/>
      <c r="CB36" s="187"/>
      <c r="CC36" s="187"/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8"/>
      <c r="CO36" s="177" t="s">
        <v>140</v>
      </c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  <c r="DE36" s="177"/>
      <c r="DF36" s="179"/>
    </row>
    <row r="37" spans="1:110" ht="97.5" customHeight="1">
      <c r="A37" s="161" t="s">
        <v>92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89" t="s">
        <v>30</v>
      </c>
      <c r="AD37" s="190"/>
      <c r="AE37" s="190"/>
      <c r="AF37" s="190"/>
      <c r="AG37" s="190"/>
      <c r="AH37" s="191"/>
      <c r="AI37" s="201" t="s">
        <v>113</v>
      </c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3"/>
      <c r="AZ37" s="186">
        <v>160000</v>
      </c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8"/>
      <c r="BW37" s="186">
        <v>3000</v>
      </c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8"/>
      <c r="CO37" s="177">
        <f aca="true" t="shared" si="1" ref="CO37:CO43">AZ37-BW37</f>
        <v>157000</v>
      </c>
      <c r="CP37" s="177"/>
      <c r="CQ37" s="177"/>
      <c r="CR37" s="177"/>
      <c r="CS37" s="177"/>
      <c r="CT37" s="177"/>
      <c r="CU37" s="177"/>
      <c r="CV37" s="177"/>
      <c r="CW37" s="177"/>
      <c r="CX37" s="177"/>
      <c r="CY37" s="177"/>
      <c r="CZ37" s="177"/>
      <c r="DA37" s="177"/>
      <c r="DB37" s="177"/>
      <c r="DC37" s="177"/>
      <c r="DD37" s="177"/>
      <c r="DE37" s="177"/>
      <c r="DF37" s="179"/>
    </row>
    <row r="38" spans="1:110" s="15" customFormat="1" ht="96" customHeight="1">
      <c r="A38" s="161" t="s">
        <v>93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98" t="s">
        <v>30</v>
      </c>
      <c r="AD38" s="199"/>
      <c r="AE38" s="199"/>
      <c r="AF38" s="199"/>
      <c r="AG38" s="199"/>
      <c r="AH38" s="200"/>
      <c r="AI38" s="201" t="s">
        <v>114</v>
      </c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3"/>
      <c r="AZ38" s="195">
        <v>289950.33</v>
      </c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7"/>
      <c r="BW38" s="195">
        <v>154491.16</v>
      </c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7"/>
      <c r="CO38" s="177">
        <f t="shared" si="1"/>
        <v>135459.17</v>
      </c>
      <c r="CP38" s="177"/>
      <c r="CQ38" s="17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77"/>
      <c r="DD38" s="177"/>
      <c r="DE38" s="177"/>
      <c r="DF38" s="179"/>
    </row>
    <row r="39" spans="1:110" ht="81" customHeight="1">
      <c r="A39" s="161" t="s">
        <v>94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89" t="s">
        <v>30</v>
      </c>
      <c r="AD39" s="190"/>
      <c r="AE39" s="190"/>
      <c r="AF39" s="190"/>
      <c r="AG39" s="190"/>
      <c r="AH39" s="191"/>
      <c r="AI39" s="192" t="s">
        <v>115</v>
      </c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4"/>
      <c r="AZ39" s="186">
        <v>1000000</v>
      </c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8"/>
      <c r="BW39" s="195">
        <v>509364.37</v>
      </c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7"/>
      <c r="CO39" s="177">
        <f t="shared" si="1"/>
        <v>490635.63</v>
      </c>
      <c r="CP39" s="177"/>
      <c r="CQ39" s="177"/>
      <c r="CR39" s="177"/>
      <c r="CS39" s="177"/>
      <c r="CT39" s="177"/>
      <c r="CU39" s="177"/>
      <c r="CV39" s="177"/>
      <c r="CW39" s="177"/>
      <c r="CX39" s="177"/>
      <c r="CY39" s="177"/>
      <c r="CZ39" s="177"/>
      <c r="DA39" s="177"/>
      <c r="DB39" s="177"/>
      <c r="DC39" s="177"/>
      <c r="DD39" s="177"/>
      <c r="DE39" s="177"/>
      <c r="DF39" s="179"/>
    </row>
    <row r="40" spans="1:110" ht="81" customHeight="1">
      <c r="A40" s="161" t="s">
        <v>95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89" t="s">
        <v>30</v>
      </c>
      <c r="AD40" s="190"/>
      <c r="AE40" s="190"/>
      <c r="AF40" s="190"/>
      <c r="AG40" s="190"/>
      <c r="AH40" s="191"/>
      <c r="AI40" s="192" t="s">
        <v>116</v>
      </c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4"/>
      <c r="AZ40" s="195">
        <v>300000</v>
      </c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7"/>
      <c r="BW40" s="186">
        <v>271181.1</v>
      </c>
      <c r="BX40" s="187"/>
      <c r="BY40" s="187"/>
      <c r="BZ40" s="187"/>
      <c r="CA40" s="187"/>
      <c r="CB40" s="187"/>
      <c r="CC40" s="187"/>
      <c r="CD40" s="187"/>
      <c r="CE40" s="187"/>
      <c r="CF40" s="187"/>
      <c r="CG40" s="187"/>
      <c r="CH40" s="187"/>
      <c r="CI40" s="187"/>
      <c r="CJ40" s="187"/>
      <c r="CK40" s="187"/>
      <c r="CL40" s="187"/>
      <c r="CM40" s="187"/>
      <c r="CN40" s="188"/>
      <c r="CO40" s="177">
        <f t="shared" si="1"/>
        <v>28818.900000000023</v>
      </c>
      <c r="CP40" s="177"/>
      <c r="CQ40" s="177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77"/>
      <c r="DC40" s="177"/>
      <c r="DD40" s="177"/>
      <c r="DE40" s="177"/>
      <c r="DF40" s="179"/>
    </row>
    <row r="41" spans="1:110" ht="91.5" customHeight="1">
      <c r="A41" s="161" t="s">
        <v>96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89" t="s">
        <v>30</v>
      </c>
      <c r="AD41" s="190"/>
      <c r="AE41" s="190"/>
      <c r="AF41" s="190"/>
      <c r="AG41" s="190"/>
      <c r="AH41" s="191"/>
      <c r="AI41" s="192" t="s">
        <v>117</v>
      </c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4"/>
      <c r="AZ41" s="186">
        <v>1900000</v>
      </c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8"/>
      <c r="BW41" s="186">
        <v>1835152</v>
      </c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8"/>
      <c r="CO41" s="177">
        <f t="shared" si="1"/>
        <v>64848</v>
      </c>
      <c r="CP41" s="177"/>
      <c r="CQ41" s="177"/>
      <c r="CR41" s="177"/>
      <c r="CS41" s="177"/>
      <c r="CT41" s="177"/>
      <c r="CU41" s="177"/>
      <c r="CV41" s="177"/>
      <c r="CW41" s="177"/>
      <c r="CX41" s="177"/>
      <c r="CY41" s="177"/>
      <c r="CZ41" s="177"/>
      <c r="DA41" s="177"/>
      <c r="DB41" s="177"/>
      <c r="DC41" s="177"/>
      <c r="DD41" s="177"/>
      <c r="DE41" s="177"/>
      <c r="DF41" s="179"/>
    </row>
    <row r="42" spans="1:110" ht="96" customHeight="1">
      <c r="A42" s="161" t="s">
        <v>97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89" t="s">
        <v>30</v>
      </c>
      <c r="AD42" s="190"/>
      <c r="AE42" s="190"/>
      <c r="AF42" s="190"/>
      <c r="AG42" s="190"/>
      <c r="AH42" s="191"/>
      <c r="AI42" s="192" t="s">
        <v>118</v>
      </c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4"/>
      <c r="AZ42" s="195">
        <v>967400</v>
      </c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7"/>
      <c r="BW42" s="186">
        <v>547909.2</v>
      </c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8"/>
      <c r="CO42" s="177">
        <f t="shared" si="1"/>
        <v>419490.80000000005</v>
      </c>
      <c r="CP42" s="177"/>
      <c r="CQ42" s="177"/>
      <c r="CR42" s="177"/>
      <c r="CS42" s="177"/>
      <c r="CT42" s="177"/>
      <c r="CU42" s="177"/>
      <c r="CV42" s="177"/>
      <c r="CW42" s="177"/>
      <c r="CX42" s="177"/>
      <c r="CY42" s="177"/>
      <c r="CZ42" s="177"/>
      <c r="DA42" s="177"/>
      <c r="DB42" s="177"/>
      <c r="DC42" s="177"/>
      <c r="DD42" s="177"/>
      <c r="DE42" s="177"/>
      <c r="DF42" s="179"/>
    </row>
    <row r="43" spans="1:110" ht="96" customHeight="1">
      <c r="A43" s="161" t="s">
        <v>98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89" t="s">
        <v>30</v>
      </c>
      <c r="AD43" s="190"/>
      <c r="AE43" s="190"/>
      <c r="AF43" s="190"/>
      <c r="AG43" s="190"/>
      <c r="AH43" s="191"/>
      <c r="AI43" s="192" t="s">
        <v>119</v>
      </c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4"/>
      <c r="AZ43" s="195">
        <v>185000</v>
      </c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7"/>
      <c r="BW43" s="186">
        <v>115570</v>
      </c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8"/>
      <c r="CO43" s="177">
        <f t="shared" si="1"/>
        <v>69430</v>
      </c>
      <c r="CP43" s="177"/>
      <c r="CQ43" s="177"/>
      <c r="CR43" s="177"/>
      <c r="CS43" s="177"/>
      <c r="CT43" s="177"/>
      <c r="CU43" s="177"/>
      <c r="CV43" s="177"/>
      <c r="CW43" s="177"/>
      <c r="CX43" s="177"/>
      <c r="CY43" s="177"/>
      <c r="CZ43" s="177"/>
      <c r="DA43" s="177"/>
      <c r="DB43" s="177"/>
      <c r="DC43" s="177"/>
      <c r="DD43" s="177"/>
      <c r="DE43" s="177"/>
      <c r="DF43" s="179"/>
    </row>
    <row r="44" spans="1:110" ht="111" customHeight="1">
      <c r="A44" s="161" t="s">
        <v>99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83" t="s">
        <v>30</v>
      </c>
      <c r="AD44" s="184"/>
      <c r="AE44" s="184"/>
      <c r="AF44" s="184"/>
      <c r="AG44" s="184"/>
      <c r="AH44" s="184"/>
      <c r="AI44" s="185" t="s">
        <v>120</v>
      </c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77">
        <v>16000</v>
      </c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 t="s">
        <v>140</v>
      </c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  <c r="CO44" s="177">
        <f>AZ44</f>
        <v>16000</v>
      </c>
      <c r="CP44" s="177"/>
      <c r="CQ44" s="177"/>
      <c r="CR44" s="177"/>
      <c r="CS44" s="177"/>
      <c r="CT44" s="177"/>
      <c r="CU44" s="177"/>
      <c r="CV44" s="177"/>
      <c r="CW44" s="177"/>
      <c r="CX44" s="177"/>
      <c r="CY44" s="177"/>
      <c r="CZ44" s="177"/>
      <c r="DA44" s="177"/>
      <c r="DB44" s="177"/>
      <c r="DC44" s="177"/>
      <c r="DD44" s="177"/>
      <c r="DE44" s="177"/>
      <c r="DF44" s="179"/>
    </row>
    <row r="45" spans="1:110" s="15" customFormat="1" ht="81" customHeight="1">
      <c r="A45" s="161" t="s">
        <v>100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80" t="s">
        <v>30</v>
      </c>
      <c r="AD45" s="181"/>
      <c r="AE45" s="181"/>
      <c r="AF45" s="181"/>
      <c r="AG45" s="181"/>
      <c r="AH45" s="181"/>
      <c r="AI45" s="182" t="s">
        <v>121</v>
      </c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78">
        <v>2999337.59</v>
      </c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>
        <v>1689745.31</v>
      </c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7">
        <f>AZ45-BW45</f>
        <v>1309592.2799999998</v>
      </c>
      <c r="CP45" s="177"/>
      <c r="CQ45" s="177"/>
      <c r="CR45" s="177"/>
      <c r="CS45" s="177"/>
      <c r="CT45" s="177"/>
      <c r="CU45" s="177"/>
      <c r="CV45" s="177"/>
      <c r="CW45" s="177"/>
      <c r="CX45" s="177"/>
      <c r="CY45" s="177"/>
      <c r="CZ45" s="177"/>
      <c r="DA45" s="177"/>
      <c r="DB45" s="177"/>
      <c r="DC45" s="177"/>
      <c r="DD45" s="177"/>
      <c r="DE45" s="177"/>
      <c r="DF45" s="179"/>
    </row>
    <row r="46" spans="1:110" s="15" customFormat="1" ht="53.25" customHeight="1">
      <c r="A46" s="161" t="s">
        <v>348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80" t="s">
        <v>30</v>
      </c>
      <c r="AD46" s="181"/>
      <c r="AE46" s="181"/>
      <c r="AF46" s="181"/>
      <c r="AG46" s="181"/>
      <c r="AH46" s="181"/>
      <c r="AI46" s="182" t="s">
        <v>347</v>
      </c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78">
        <v>181600</v>
      </c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>
        <v>181582.4</v>
      </c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7">
        <f>AZ46-BW46</f>
        <v>17.60000000000582</v>
      </c>
      <c r="CP46" s="177"/>
      <c r="CQ46" s="177"/>
      <c r="CR46" s="177"/>
      <c r="CS46" s="177"/>
      <c r="CT46" s="177"/>
      <c r="CU46" s="177"/>
      <c r="CV46" s="177"/>
      <c r="CW46" s="177"/>
      <c r="CX46" s="177"/>
      <c r="CY46" s="177"/>
      <c r="CZ46" s="177"/>
      <c r="DA46" s="177"/>
      <c r="DB46" s="177"/>
      <c r="DC46" s="177"/>
      <c r="DD46" s="177"/>
      <c r="DE46" s="177"/>
      <c r="DF46" s="179"/>
    </row>
    <row r="47" spans="1:110" s="15" customFormat="1" ht="67.5" customHeight="1">
      <c r="A47" s="161" t="s">
        <v>241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80" t="s">
        <v>30</v>
      </c>
      <c r="AD47" s="181"/>
      <c r="AE47" s="181"/>
      <c r="AF47" s="181"/>
      <c r="AG47" s="181"/>
      <c r="AH47" s="181"/>
      <c r="AI47" s="182" t="s">
        <v>242</v>
      </c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78">
        <v>185300</v>
      </c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>
        <v>185300</v>
      </c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7" t="s">
        <v>140</v>
      </c>
      <c r="CP47" s="177"/>
      <c r="CQ47" s="177"/>
      <c r="CR47" s="177"/>
      <c r="CS47" s="177"/>
      <c r="CT47" s="177"/>
      <c r="CU47" s="177"/>
      <c r="CV47" s="177"/>
      <c r="CW47" s="177"/>
      <c r="CX47" s="177"/>
      <c r="CY47" s="177"/>
      <c r="CZ47" s="177"/>
      <c r="DA47" s="177"/>
      <c r="DB47" s="177"/>
      <c r="DC47" s="177"/>
      <c r="DD47" s="177"/>
      <c r="DE47" s="177"/>
      <c r="DF47" s="179"/>
    </row>
    <row r="48" spans="1:110" s="15" customFormat="1" ht="66" customHeight="1">
      <c r="A48" s="161" t="s">
        <v>243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80" t="s">
        <v>30</v>
      </c>
      <c r="AD48" s="181"/>
      <c r="AE48" s="181"/>
      <c r="AF48" s="181"/>
      <c r="AG48" s="181"/>
      <c r="AH48" s="181"/>
      <c r="AI48" s="182" t="s">
        <v>244</v>
      </c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78">
        <v>12100</v>
      </c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>
        <v>12100</v>
      </c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7" t="s">
        <v>140</v>
      </c>
      <c r="CP48" s="177"/>
      <c r="CQ48" s="177"/>
      <c r="CR48" s="177"/>
      <c r="CS48" s="177"/>
      <c r="CT48" s="177"/>
      <c r="CU48" s="177"/>
      <c r="CV48" s="177"/>
      <c r="CW48" s="177"/>
      <c r="CX48" s="177"/>
      <c r="CY48" s="177"/>
      <c r="CZ48" s="177"/>
      <c r="DA48" s="177"/>
      <c r="DB48" s="177"/>
      <c r="DC48" s="177"/>
      <c r="DD48" s="177"/>
      <c r="DE48" s="177"/>
      <c r="DF48" s="179"/>
    </row>
    <row r="49" spans="1:110" ht="78" customHeight="1" thickBot="1">
      <c r="A49" s="161" t="s">
        <v>101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71" t="s">
        <v>30</v>
      </c>
      <c r="AD49" s="172"/>
      <c r="AE49" s="172"/>
      <c r="AF49" s="172"/>
      <c r="AG49" s="172"/>
      <c r="AH49" s="173"/>
      <c r="AI49" s="174" t="s">
        <v>122</v>
      </c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6"/>
      <c r="AZ49" s="156">
        <v>84000</v>
      </c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8"/>
      <c r="BW49" s="156">
        <v>18050</v>
      </c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8"/>
      <c r="CO49" s="159">
        <f>AZ49-BW49</f>
        <v>65950</v>
      </c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60"/>
    </row>
    <row r="50" spans="1:110" ht="7.5" customHeight="1" thickBo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18"/>
      <c r="AD50" s="19"/>
      <c r="AE50" s="19"/>
      <c r="AF50" s="19"/>
      <c r="AG50" s="19"/>
      <c r="AH50" s="18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</row>
    <row r="51" spans="1:114" ht="22.5" customHeight="1" thickBot="1">
      <c r="A51" s="161" t="s">
        <v>55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2" t="s">
        <v>31</v>
      </c>
      <c r="AD51" s="163"/>
      <c r="AE51" s="163"/>
      <c r="AF51" s="163"/>
      <c r="AG51" s="163"/>
      <c r="AH51" s="164"/>
      <c r="AI51" s="165" t="s">
        <v>23</v>
      </c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7"/>
      <c r="AZ51" s="168">
        <f>'стр.1'!BC13-Лист1!AZ5</f>
        <v>-4890316.329999998</v>
      </c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8">
        <f>'стр.1'!BW13-Лист1!BW5</f>
        <v>-254741.43999999948</v>
      </c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8" t="s">
        <v>23</v>
      </c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70"/>
      <c r="DG51" s="155"/>
      <c r="DH51" s="155"/>
      <c r="DI51" s="155"/>
      <c r="DJ51" s="155"/>
    </row>
  </sheetData>
  <mergeCells count="290">
    <mergeCell ref="CO47:DF47"/>
    <mergeCell ref="A48:AB48"/>
    <mergeCell ref="AC48:AH48"/>
    <mergeCell ref="AI48:AY48"/>
    <mergeCell ref="AZ48:BV48"/>
    <mergeCell ref="BW48:CN48"/>
    <mergeCell ref="CO48:DF48"/>
    <mergeCell ref="A47:AB47"/>
    <mergeCell ref="AC47:AH47"/>
    <mergeCell ref="AI47:AY47"/>
    <mergeCell ref="CO46:DF46"/>
    <mergeCell ref="A46:AB46"/>
    <mergeCell ref="AC46:AH46"/>
    <mergeCell ref="AI46:AY46"/>
    <mergeCell ref="AZ46:BV46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BW6:CN6"/>
    <mergeCell ref="CO6:DF6"/>
    <mergeCell ref="A5:AB5"/>
    <mergeCell ref="AC5:AH5"/>
    <mergeCell ref="AI5:AY5"/>
    <mergeCell ref="AZ5:BV5"/>
    <mergeCell ref="BW4:CN4"/>
    <mergeCell ref="CO4:DF4"/>
    <mergeCell ref="BW5:CN5"/>
    <mergeCell ref="CO5:DF5"/>
    <mergeCell ref="BW7:CN7"/>
    <mergeCell ref="CO7:DF7"/>
    <mergeCell ref="A6:AB6"/>
    <mergeCell ref="AC6:AH6"/>
    <mergeCell ref="A7:AB7"/>
    <mergeCell ref="AC7:AH7"/>
    <mergeCell ref="AI7:AY7"/>
    <mergeCell ref="AZ7:BV7"/>
    <mergeCell ref="AI6:AY6"/>
    <mergeCell ref="AZ6:BV6"/>
    <mergeCell ref="A8:AB8"/>
    <mergeCell ref="AC8:AH8"/>
    <mergeCell ref="AI8:AY8"/>
    <mergeCell ref="AZ8:BV8"/>
    <mergeCell ref="BW10:CN10"/>
    <mergeCell ref="CO10:DF10"/>
    <mergeCell ref="A9:AB9"/>
    <mergeCell ref="AC9:AH9"/>
    <mergeCell ref="AI9:AY9"/>
    <mergeCell ref="AZ9:BV9"/>
    <mergeCell ref="BW8:CN8"/>
    <mergeCell ref="CO8:DF8"/>
    <mergeCell ref="BW9:CN9"/>
    <mergeCell ref="CO9:DF9"/>
    <mergeCell ref="BW11:CN11"/>
    <mergeCell ref="CO11:DF11"/>
    <mergeCell ref="A10:AB10"/>
    <mergeCell ref="AC10:AH10"/>
    <mergeCell ref="A11:AB11"/>
    <mergeCell ref="AC11:AH11"/>
    <mergeCell ref="AI11:AY11"/>
    <mergeCell ref="AZ11:BV11"/>
    <mergeCell ref="AI10:AY10"/>
    <mergeCell ref="AZ10:BV10"/>
    <mergeCell ref="A12:AB12"/>
    <mergeCell ref="AC12:AH12"/>
    <mergeCell ref="AI12:AY12"/>
    <mergeCell ref="AZ12:BV12"/>
    <mergeCell ref="BW14:CN14"/>
    <mergeCell ref="CO14:DF14"/>
    <mergeCell ref="A13:AB13"/>
    <mergeCell ref="AC13:AH13"/>
    <mergeCell ref="AI13:AY13"/>
    <mergeCell ref="AZ13:BV13"/>
    <mergeCell ref="BW12:CN12"/>
    <mergeCell ref="CO12:DF12"/>
    <mergeCell ref="BW13:CN13"/>
    <mergeCell ref="CO13:DF13"/>
    <mergeCell ref="BW15:CN15"/>
    <mergeCell ref="CO15:DF15"/>
    <mergeCell ref="A14:AB14"/>
    <mergeCell ref="AC14:AH14"/>
    <mergeCell ref="A15:AB15"/>
    <mergeCell ref="AC15:AH15"/>
    <mergeCell ref="AI15:AY15"/>
    <mergeCell ref="AZ15:BV15"/>
    <mergeCell ref="AI14:AY14"/>
    <mergeCell ref="AZ14:BV14"/>
    <mergeCell ref="A16:AB16"/>
    <mergeCell ref="AC16:AH16"/>
    <mergeCell ref="AI16:AY16"/>
    <mergeCell ref="AZ16:BV16"/>
    <mergeCell ref="BW18:CN18"/>
    <mergeCell ref="CO18:DF18"/>
    <mergeCell ref="A17:AB17"/>
    <mergeCell ref="AC17:AH17"/>
    <mergeCell ref="AI17:AY17"/>
    <mergeCell ref="AZ17:BV17"/>
    <mergeCell ref="BW16:CN16"/>
    <mergeCell ref="CO16:DF16"/>
    <mergeCell ref="BW17:CN17"/>
    <mergeCell ref="CO17:DF17"/>
    <mergeCell ref="BW19:CN19"/>
    <mergeCell ref="CO19:DF19"/>
    <mergeCell ref="A18:AB18"/>
    <mergeCell ref="AC18:AH18"/>
    <mergeCell ref="A19:AB19"/>
    <mergeCell ref="AC19:AH19"/>
    <mergeCell ref="AI19:AY19"/>
    <mergeCell ref="AZ19:BV19"/>
    <mergeCell ref="AI18:AY18"/>
    <mergeCell ref="AZ18:BV18"/>
    <mergeCell ref="A20:AB20"/>
    <mergeCell ref="AC20:AH20"/>
    <mergeCell ref="AI20:AY20"/>
    <mergeCell ref="AZ20:BV20"/>
    <mergeCell ref="BW22:CN22"/>
    <mergeCell ref="CO22:DF22"/>
    <mergeCell ref="A21:AB21"/>
    <mergeCell ref="AC21:AH21"/>
    <mergeCell ref="AI21:AY21"/>
    <mergeCell ref="AZ21:BV21"/>
    <mergeCell ref="BW20:CN20"/>
    <mergeCell ref="CO20:DF20"/>
    <mergeCell ref="BW21:CN21"/>
    <mergeCell ref="CO21:DF21"/>
    <mergeCell ref="BW23:CN23"/>
    <mergeCell ref="CO23:DF23"/>
    <mergeCell ref="A22:AB22"/>
    <mergeCell ref="AC22:AH22"/>
    <mergeCell ref="A23:AB23"/>
    <mergeCell ref="AC23:AH23"/>
    <mergeCell ref="AI23:AY23"/>
    <mergeCell ref="AZ23:BV23"/>
    <mergeCell ref="AI22:AY22"/>
    <mergeCell ref="AZ22:BV22"/>
    <mergeCell ref="A24:AB24"/>
    <mergeCell ref="AC24:AH24"/>
    <mergeCell ref="AI24:AY24"/>
    <mergeCell ref="AZ24:BV24"/>
    <mergeCell ref="BW26:CN26"/>
    <mergeCell ref="CO26:DF26"/>
    <mergeCell ref="A25:AB25"/>
    <mergeCell ref="AC25:AH25"/>
    <mergeCell ref="AI25:AY25"/>
    <mergeCell ref="AZ25:BV25"/>
    <mergeCell ref="BW24:CN24"/>
    <mergeCell ref="CO24:DF24"/>
    <mergeCell ref="BW25:CN25"/>
    <mergeCell ref="CO25:DF25"/>
    <mergeCell ref="BW27:CN27"/>
    <mergeCell ref="CO27:DF27"/>
    <mergeCell ref="A26:AB26"/>
    <mergeCell ref="AC26:AH26"/>
    <mergeCell ref="A27:AB27"/>
    <mergeCell ref="AC27:AH27"/>
    <mergeCell ref="AI27:AY27"/>
    <mergeCell ref="AZ27:BV27"/>
    <mergeCell ref="AI26:AY26"/>
    <mergeCell ref="AZ26:BV26"/>
    <mergeCell ref="A28:AB28"/>
    <mergeCell ref="AC28:AH28"/>
    <mergeCell ref="AI28:AY28"/>
    <mergeCell ref="AZ28:BV28"/>
    <mergeCell ref="BW30:CN30"/>
    <mergeCell ref="CO30:DF30"/>
    <mergeCell ref="A29:AB29"/>
    <mergeCell ref="AC29:AH29"/>
    <mergeCell ref="AI29:AY29"/>
    <mergeCell ref="AZ29:BV29"/>
    <mergeCell ref="BW28:CN28"/>
    <mergeCell ref="CO28:DF28"/>
    <mergeCell ref="BW29:CN29"/>
    <mergeCell ref="CO29:DF29"/>
    <mergeCell ref="BW31:CN31"/>
    <mergeCell ref="CO31:DF31"/>
    <mergeCell ref="A30:AB30"/>
    <mergeCell ref="AC30:AH30"/>
    <mergeCell ref="A31:AB31"/>
    <mergeCell ref="AC31:AH31"/>
    <mergeCell ref="AI31:AY31"/>
    <mergeCell ref="AZ31:BV31"/>
    <mergeCell ref="AI30:AY30"/>
    <mergeCell ref="AZ30:BV30"/>
    <mergeCell ref="A32:AB32"/>
    <mergeCell ref="AC32:AH32"/>
    <mergeCell ref="AI32:AY32"/>
    <mergeCell ref="AZ32:BV32"/>
    <mergeCell ref="BW34:CN34"/>
    <mergeCell ref="CO34:DF34"/>
    <mergeCell ref="A33:AB33"/>
    <mergeCell ref="AC33:AH33"/>
    <mergeCell ref="AI33:AY33"/>
    <mergeCell ref="AZ33:BV33"/>
    <mergeCell ref="BW32:CN32"/>
    <mergeCell ref="CO32:DF32"/>
    <mergeCell ref="BW33:CN33"/>
    <mergeCell ref="CO33:DF33"/>
    <mergeCell ref="BW35:CN35"/>
    <mergeCell ref="CO35:DF35"/>
    <mergeCell ref="A34:AB34"/>
    <mergeCell ref="AC34:AH34"/>
    <mergeCell ref="A35:AB35"/>
    <mergeCell ref="AC35:AH35"/>
    <mergeCell ref="AI35:AY35"/>
    <mergeCell ref="AZ35:BV35"/>
    <mergeCell ref="AI34:AY34"/>
    <mergeCell ref="AZ34:BV34"/>
    <mergeCell ref="A36:AB36"/>
    <mergeCell ref="AC36:AH36"/>
    <mergeCell ref="AI36:AY36"/>
    <mergeCell ref="AZ36:BV36"/>
    <mergeCell ref="BW38:CN38"/>
    <mergeCell ref="CO38:DF38"/>
    <mergeCell ref="A37:AB37"/>
    <mergeCell ref="AC37:AH37"/>
    <mergeCell ref="AI37:AY37"/>
    <mergeCell ref="AZ37:BV37"/>
    <mergeCell ref="BW36:CN36"/>
    <mergeCell ref="CO36:DF36"/>
    <mergeCell ref="BW37:CN37"/>
    <mergeCell ref="CO37:DF37"/>
    <mergeCell ref="BW39:CN39"/>
    <mergeCell ref="CO39:DF39"/>
    <mergeCell ref="A38:AB38"/>
    <mergeCell ref="AC38:AH38"/>
    <mergeCell ref="A39:AB39"/>
    <mergeCell ref="AC39:AH39"/>
    <mergeCell ref="AI39:AY39"/>
    <mergeCell ref="AZ39:BV39"/>
    <mergeCell ref="AI38:AY38"/>
    <mergeCell ref="AZ38:BV38"/>
    <mergeCell ref="A40:AB40"/>
    <mergeCell ref="AC40:AH40"/>
    <mergeCell ref="AI40:AY40"/>
    <mergeCell ref="AZ40:BV40"/>
    <mergeCell ref="BW42:CN42"/>
    <mergeCell ref="CO42:DF42"/>
    <mergeCell ref="A41:AB41"/>
    <mergeCell ref="AC41:AH41"/>
    <mergeCell ref="AI41:AY41"/>
    <mergeCell ref="AZ41:BV41"/>
    <mergeCell ref="BW40:CN40"/>
    <mergeCell ref="CO40:DF40"/>
    <mergeCell ref="BW41:CN41"/>
    <mergeCell ref="CO41:DF41"/>
    <mergeCell ref="BW43:CN43"/>
    <mergeCell ref="CO43:DF43"/>
    <mergeCell ref="A42:AB42"/>
    <mergeCell ref="AC42:AH42"/>
    <mergeCell ref="A43:AB43"/>
    <mergeCell ref="AC43:AH43"/>
    <mergeCell ref="AI43:AY43"/>
    <mergeCell ref="AZ43:BV43"/>
    <mergeCell ref="AI42:AY42"/>
    <mergeCell ref="AZ42:BV42"/>
    <mergeCell ref="CO44:DF44"/>
    <mergeCell ref="A45:AB45"/>
    <mergeCell ref="AC45:AH45"/>
    <mergeCell ref="AI45:AY45"/>
    <mergeCell ref="AZ45:BV45"/>
    <mergeCell ref="BW45:CN45"/>
    <mergeCell ref="CO45:DF45"/>
    <mergeCell ref="A44:AB44"/>
    <mergeCell ref="AC44:AH44"/>
    <mergeCell ref="AI44:AY44"/>
    <mergeCell ref="AC49:AH49"/>
    <mergeCell ref="AI49:AY49"/>
    <mergeCell ref="AZ49:BV49"/>
    <mergeCell ref="BW44:CN44"/>
    <mergeCell ref="AZ44:BV44"/>
    <mergeCell ref="BW46:CN46"/>
    <mergeCell ref="BW47:CN47"/>
    <mergeCell ref="AZ47:BV47"/>
    <mergeCell ref="DG51:DJ51"/>
    <mergeCell ref="BW49:CN49"/>
    <mergeCell ref="CO49:DF49"/>
    <mergeCell ref="A51:AB51"/>
    <mergeCell ref="AC51:AH51"/>
    <mergeCell ref="AI51:AY51"/>
    <mergeCell ref="AZ51:BV51"/>
    <mergeCell ref="BW51:CN51"/>
    <mergeCell ref="CO51:DF51"/>
    <mergeCell ref="A49:AB49"/>
  </mergeCells>
  <printOptions/>
  <pageMargins left="0.75" right="0.2" top="0.62" bottom="0.26" header="0.5" footer="0.24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view="pageBreakPreview" zoomScaleSheetLayoutView="100" zoomScalePageLayoutView="0" workbookViewId="0" topLeftCell="A14">
      <selection activeCell="BW30" sqref="BW30:CN30"/>
    </sheetView>
  </sheetViews>
  <sheetFormatPr defaultColWidth="0.875" defaultRowHeight="12.75"/>
  <cols>
    <col min="1" max="27" width="0.875" style="1" customWidth="1"/>
    <col min="28" max="28" width="3.50390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330</v>
      </c>
    </row>
    <row r="2" spans="1:110" s="3" customFormat="1" ht="21" customHeight="1">
      <c r="A2" s="298" t="s">
        <v>136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8"/>
      <c r="CH2" s="298"/>
      <c r="CI2" s="298"/>
      <c r="CJ2" s="298"/>
      <c r="CK2" s="298"/>
      <c r="CL2" s="298"/>
      <c r="CM2" s="298"/>
      <c r="CN2" s="298"/>
      <c r="CO2" s="298"/>
      <c r="CP2" s="298"/>
      <c r="CQ2" s="298"/>
      <c r="CR2" s="298"/>
      <c r="CS2" s="298"/>
      <c r="CT2" s="298"/>
      <c r="CU2" s="298"/>
      <c r="CV2" s="298"/>
      <c r="CW2" s="298"/>
      <c r="CX2" s="298"/>
      <c r="CY2" s="298"/>
      <c r="CZ2" s="298"/>
      <c r="DA2" s="298"/>
      <c r="DB2" s="298"/>
      <c r="DC2" s="298"/>
      <c r="DD2" s="298"/>
      <c r="DE2" s="298"/>
      <c r="DF2" s="298"/>
    </row>
    <row r="3" spans="1:110" ht="54" customHeight="1">
      <c r="A3" s="293" t="s">
        <v>17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 t="s">
        <v>18</v>
      </c>
      <c r="AD3" s="281"/>
      <c r="AE3" s="281"/>
      <c r="AF3" s="281"/>
      <c r="AG3" s="281"/>
      <c r="AH3" s="281"/>
      <c r="AI3" s="281" t="s">
        <v>137</v>
      </c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 t="s">
        <v>58</v>
      </c>
      <c r="BA3" s="281"/>
      <c r="BB3" s="281"/>
      <c r="BC3" s="281"/>
      <c r="BD3" s="281"/>
      <c r="BE3" s="281"/>
      <c r="BF3" s="281"/>
      <c r="BG3" s="281"/>
      <c r="BH3" s="281"/>
      <c r="BI3" s="281"/>
      <c r="BJ3" s="281"/>
      <c r="BK3" s="281"/>
      <c r="BL3" s="281"/>
      <c r="BM3" s="281"/>
      <c r="BN3" s="281"/>
      <c r="BO3" s="281"/>
      <c r="BP3" s="281"/>
      <c r="BQ3" s="281"/>
      <c r="BR3" s="281"/>
      <c r="BS3" s="281"/>
      <c r="BT3" s="281"/>
      <c r="BU3" s="281"/>
      <c r="BV3" s="281"/>
      <c r="BW3" s="281" t="s">
        <v>19</v>
      </c>
      <c r="BX3" s="281"/>
      <c r="BY3" s="281"/>
      <c r="BZ3" s="281"/>
      <c r="CA3" s="281"/>
      <c r="CB3" s="281"/>
      <c r="CC3" s="281"/>
      <c r="CD3" s="281"/>
      <c r="CE3" s="281"/>
      <c r="CF3" s="281"/>
      <c r="CG3" s="281"/>
      <c r="CH3" s="281"/>
      <c r="CI3" s="281"/>
      <c r="CJ3" s="281"/>
      <c r="CK3" s="281"/>
      <c r="CL3" s="281"/>
      <c r="CM3" s="281"/>
      <c r="CN3" s="281"/>
      <c r="CO3" s="281" t="s">
        <v>20</v>
      </c>
      <c r="CP3" s="281"/>
      <c r="CQ3" s="281"/>
      <c r="CR3" s="281"/>
      <c r="CS3" s="281"/>
      <c r="CT3" s="281"/>
      <c r="CU3" s="281"/>
      <c r="CV3" s="281"/>
      <c r="CW3" s="281"/>
      <c r="CX3" s="281"/>
      <c r="CY3" s="281"/>
      <c r="CZ3" s="281"/>
      <c r="DA3" s="281"/>
      <c r="DB3" s="281"/>
      <c r="DC3" s="281"/>
      <c r="DD3" s="281"/>
      <c r="DE3" s="281"/>
      <c r="DF3" s="292"/>
    </row>
    <row r="4" spans="1:110" s="9" customFormat="1" ht="12" customHeight="1" thickBot="1">
      <c r="A4" s="294">
        <v>1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78">
        <v>2</v>
      </c>
      <c r="AD4" s="278"/>
      <c r="AE4" s="278"/>
      <c r="AF4" s="278"/>
      <c r="AG4" s="278"/>
      <c r="AH4" s="278"/>
      <c r="AI4" s="278">
        <v>3</v>
      </c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>
        <v>4</v>
      </c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>
        <v>5</v>
      </c>
      <c r="BX4" s="278"/>
      <c r="BY4" s="278"/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78">
        <v>6</v>
      </c>
      <c r="CP4" s="278"/>
      <c r="CQ4" s="278"/>
      <c r="CR4" s="278"/>
      <c r="CS4" s="278"/>
      <c r="CT4" s="278"/>
      <c r="CU4" s="278"/>
      <c r="CV4" s="278"/>
      <c r="CW4" s="278"/>
      <c r="CX4" s="278"/>
      <c r="CY4" s="278"/>
      <c r="CZ4" s="278"/>
      <c r="DA4" s="278"/>
      <c r="DB4" s="278"/>
      <c r="DC4" s="278"/>
      <c r="DD4" s="278"/>
      <c r="DE4" s="278"/>
      <c r="DF4" s="291"/>
    </row>
    <row r="5" spans="1:110" ht="22.5" customHeight="1">
      <c r="A5" s="296" t="s">
        <v>394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7"/>
      <c r="AC5" s="279" t="s">
        <v>54</v>
      </c>
      <c r="AD5" s="280"/>
      <c r="AE5" s="280"/>
      <c r="AF5" s="280"/>
      <c r="AG5" s="280"/>
      <c r="AH5" s="280"/>
      <c r="AI5" s="280" t="s">
        <v>23</v>
      </c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2">
        <f>AZ29</f>
        <v>4890316.329999998</v>
      </c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  <c r="BQ5" s="283"/>
      <c r="BR5" s="283"/>
      <c r="BS5" s="283"/>
      <c r="BT5" s="283"/>
      <c r="BU5" s="283"/>
      <c r="BV5" s="283"/>
      <c r="BW5" s="282">
        <f>BW29</f>
        <v>254741.43999999948</v>
      </c>
      <c r="BX5" s="283"/>
      <c r="BY5" s="283"/>
      <c r="BZ5" s="283"/>
      <c r="CA5" s="283"/>
      <c r="CB5" s="283"/>
      <c r="CC5" s="283"/>
      <c r="CD5" s="283"/>
      <c r="CE5" s="283"/>
      <c r="CF5" s="283"/>
      <c r="CG5" s="283"/>
      <c r="CH5" s="283"/>
      <c r="CI5" s="283"/>
      <c r="CJ5" s="283"/>
      <c r="CK5" s="283"/>
      <c r="CL5" s="283"/>
      <c r="CM5" s="283"/>
      <c r="CN5" s="283"/>
      <c r="CO5" s="282">
        <f>AZ5-BW5</f>
        <v>4635574.889999999</v>
      </c>
      <c r="CP5" s="283"/>
      <c r="CQ5" s="283"/>
      <c r="CR5" s="283"/>
      <c r="CS5" s="283"/>
      <c r="CT5" s="283"/>
      <c r="CU5" s="283"/>
      <c r="CV5" s="283"/>
      <c r="CW5" s="283"/>
      <c r="CX5" s="283"/>
      <c r="CY5" s="283"/>
      <c r="CZ5" s="283"/>
      <c r="DA5" s="283"/>
      <c r="DB5" s="283"/>
      <c r="DC5" s="283"/>
      <c r="DD5" s="283"/>
      <c r="DE5" s="283"/>
      <c r="DF5" s="284"/>
    </row>
    <row r="6" spans="1:110" ht="12" customHeight="1">
      <c r="A6" s="261" t="s">
        <v>21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2"/>
      <c r="AC6" s="263" t="s">
        <v>33</v>
      </c>
      <c r="AD6" s="255"/>
      <c r="AE6" s="255"/>
      <c r="AF6" s="255"/>
      <c r="AG6" s="255"/>
      <c r="AH6" s="256"/>
      <c r="AI6" s="254" t="s">
        <v>23</v>
      </c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6"/>
      <c r="AZ6" s="265" t="s">
        <v>140</v>
      </c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1"/>
      <c r="BW6" s="265" t="s">
        <v>140</v>
      </c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1"/>
      <c r="CO6" s="265" t="s">
        <v>140</v>
      </c>
      <c r="CP6" s="250"/>
      <c r="CQ6" s="250"/>
      <c r="CR6" s="250"/>
      <c r="CS6" s="250"/>
      <c r="CT6" s="250"/>
      <c r="CU6" s="250"/>
      <c r="CV6" s="250"/>
      <c r="CW6" s="250"/>
      <c r="CX6" s="250"/>
      <c r="CY6" s="250"/>
      <c r="CZ6" s="250"/>
      <c r="DA6" s="250"/>
      <c r="DB6" s="250"/>
      <c r="DC6" s="250"/>
      <c r="DD6" s="250"/>
      <c r="DE6" s="250"/>
      <c r="DF6" s="276"/>
    </row>
    <row r="7" spans="1:110" ht="22.5" customHeight="1">
      <c r="A7" s="268" t="s">
        <v>395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9"/>
      <c r="AC7" s="264"/>
      <c r="AD7" s="231"/>
      <c r="AE7" s="231"/>
      <c r="AF7" s="231"/>
      <c r="AG7" s="231"/>
      <c r="AH7" s="258"/>
      <c r="AI7" s="257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58"/>
      <c r="AZ7" s="252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53"/>
      <c r="BW7" s="252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53"/>
      <c r="CO7" s="252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33"/>
      <c r="DE7" s="233"/>
      <c r="DF7" s="277"/>
    </row>
    <row r="8" spans="1:110" ht="15" customHeight="1">
      <c r="A8" s="266" t="s">
        <v>32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7"/>
      <c r="AC8" s="263" t="s">
        <v>33</v>
      </c>
      <c r="AD8" s="255"/>
      <c r="AE8" s="255"/>
      <c r="AF8" s="255"/>
      <c r="AG8" s="255"/>
      <c r="AH8" s="256"/>
      <c r="AI8" s="254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6"/>
      <c r="AZ8" s="265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9"/>
      <c r="BW8" s="265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9"/>
      <c r="CO8" s="265"/>
      <c r="CP8" s="288"/>
      <c r="CQ8" s="288"/>
      <c r="CR8" s="288"/>
      <c r="CS8" s="288"/>
      <c r="CT8" s="288"/>
      <c r="CU8" s="288"/>
      <c r="CV8" s="288"/>
      <c r="CW8" s="288"/>
      <c r="CX8" s="288"/>
      <c r="CY8" s="288"/>
      <c r="CZ8" s="288"/>
      <c r="DA8" s="288"/>
      <c r="DB8" s="288"/>
      <c r="DC8" s="288"/>
      <c r="DD8" s="288"/>
      <c r="DE8" s="288"/>
      <c r="DF8" s="302"/>
    </row>
    <row r="9" spans="1:110" ht="57.75" customHeight="1" hidden="1">
      <c r="A9" s="272" t="s">
        <v>151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3"/>
      <c r="AC9" s="264"/>
      <c r="AD9" s="231"/>
      <c r="AE9" s="231"/>
      <c r="AF9" s="231"/>
      <c r="AG9" s="231"/>
      <c r="AH9" s="258"/>
      <c r="AI9" s="257" t="s">
        <v>337</v>
      </c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58"/>
      <c r="AZ9" s="285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90"/>
      <c r="BW9" s="285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90"/>
      <c r="CO9" s="285" t="s">
        <v>140</v>
      </c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  <c r="DB9" s="286"/>
      <c r="DC9" s="286"/>
      <c r="DD9" s="286"/>
      <c r="DE9" s="286"/>
      <c r="DF9" s="287"/>
    </row>
    <row r="10" spans="1:110" ht="56.25" customHeight="1" hidden="1">
      <c r="A10" s="274" t="s">
        <v>162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5"/>
      <c r="AC10" s="241" t="s">
        <v>163</v>
      </c>
      <c r="AD10" s="242"/>
      <c r="AE10" s="242"/>
      <c r="AF10" s="242"/>
      <c r="AG10" s="242"/>
      <c r="AH10" s="242"/>
      <c r="AI10" s="242" t="s">
        <v>164</v>
      </c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 t="s">
        <v>140</v>
      </c>
      <c r="CP10" s="270"/>
      <c r="CQ10" s="270"/>
      <c r="CR10" s="270"/>
      <c r="CS10" s="270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1"/>
    </row>
    <row r="11" spans="1:110" ht="15" customHeight="1">
      <c r="A11" s="237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8"/>
      <c r="AC11" s="241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39" t="s">
        <v>140</v>
      </c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 t="s">
        <v>140</v>
      </c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 t="s">
        <v>140</v>
      </c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40"/>
    </row>
    <row r="12" spans="1:110" ht="15" customHeight="1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8"/>
      <c r="AC12" s="241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39" t="s">
        <v>140</v>
      </c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 t="s">
        <v>140</v>
      </c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 t="s">
        <v>140</v>
      </c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40"/>
    </row>
    <row r="13" spans="1:110" ht="15" customHeight="1">
      <c r="A13" s="237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8"/>
      <c r="AC13" s="241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39" t="s">
        <v>140</v>
      </c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 t="s">
        <v>140</v>
      </c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 t="s">
        <v>140</v>
      </c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40"/>
    </row>
    <row r="14" spans="1:110" ht="15" customHeight="1">
      <c r="A14" s="237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8"/>
      <c r="AC14" s="241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39" t="s">
        <v>140</v>
      </c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 t="s">
        <v>140</v>
      </c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 t="s">
        <v>140</v>
      </c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40"/>
    </row>
    <row r="15" spans="1:110" ht="15" customHeight="1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8"/>
      <c r="AC15" s="241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39" t="s">
        <v>140</v>
      </c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 t="s">
        <v>140</v>
      </c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 t="s">
        <v>140</v>
      </c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39"/>
      <c r="DE15" s="239"/>
      <c r="DF15" s="240"/>
    </row>
    <row r="16" spans="1:110" ht="15" customHeight="1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8"/>
      <c r="AC16" s="241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39" t="s">
        <v>140</v>
      </c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 t="s">
        <v>140</v>
      </c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 t="s">
        <v>140</v>
      </c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40"/>
    </row>
    <row r="17" spans="1:110" ht="15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8"/>
      <c r="AC17" s="241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 t="s">
        <v>140</v>
      </c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 t="s">
        <v>140</v>
      </c>
      <c r="CP17" s="239"/>
      <c r="CQ17" s="239"/>
      <c r="CR17" s="239"/>
      <c r="CS17" s="239"/>
      <c r="CT17" s="239"/>
      <c r="CU17" s="239"/>
      <c r="CV17" s="239"/>
      <c r="CW17" s="239"/>
      <c r="CX17" s="239"/>
      <c r="CY17" s="239"/>
      <c r="CZ17" s="239"/>
      <c r="DA17" s="239"/>
      <c r="DB17" s="239"/>
      <c r="DC17" s="239"/>
      <c r="DD17" s="239"/>
      <c r="DE17" s="239"/>
      <c r="DF17" s="240"/>
    </row>
    <row r="18" spans="1:110" ht="15" customHeight="1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8"/>
      <c r="AC18" s="241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39" t="s">
        <v>140</v>
      </c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 t="s">
        <v>140</v>
      </c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39"/>
      <c r="CN18" s="239"/>
      <c r="CO18" s="239" t="s">
        <v>140</v>
      </c>
      <c r="CP18" s="239"/>
      <c r="CQ18" s="239"/>
      <c r="CR18" s="239"/>
      <c r="CS18" s="239"/>
      <c r="CT18" s="239"/>
      <c r="CU18" s="239"/>
      <c r="CV18" s="239"/>
      <c r="CW18" s="239"/>
      <c r="CX18" s="239"/>
      <c r="CY18" s="239"/>
      <c r="CZ18" s="239"/>
      <c r="DA18" s="239"/>
      <c r="DB18" s="239"/>
      <c r="DC18" s="239"/>
      <c r="DD18" s="239"/>
      <c r="DE18" s="239"/>
      <c r="DF18" s="240"/>
    </row>
    <row r="19" spans="1:110" ht="15" customHeight="1">
      <c r="A19" s="237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8"/>
      <c r="AC19" s="241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39" t="s">
        <v>140</v>
      </c>
      <c r="BA19" s="239"/>
      <c r="BB19" s="239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 t="s">
        <v>140</v>
      </c>
      <c r="BX19" s="239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 t="s">
        <v>140</v>
      </c>
      <c r="CP19" s="239"/>
      <c r="CQ19" s="239"/>
      <c r="CR19" s="239"/>
      <c r="CS19" s="239"/>
      <c r="CT19" s="239"/>
      <c r="CU19" s="239"/>
      <c r="CV19" s="239"/>
      <c r="CW19" s="239"/>
      <c r="CX19" s="239"/>
      <c r="CY19" s="239"/>
      <c r="CZ19" s="239"/>
      <c r="DA19" s="239"/>
      <c r="DB19" s="239"/>
      <c r="DC19" s="239"/>
      <c r="DD19" s="239"/>
      <c r="DE19" s="239"/>
      <c r="DF19" s="240"/>
    </row>
    <row r="20" spans="1:110" ht="15" customHeight="1">
      <c r="A20" s="237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8"/>
      <c r="AC20" s="241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39" t="s">
        <v>140</v>
      </c>
      <c r="BA20" s="239"/>
      <c r="BB20" s="239"/>
      <c r="BC20" s="239"/>
      <c r="BD20" s="239"/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 t="s">
        <v>140</v>
      </c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 t="s">
        <v>140</v>
      </c>
      <c r="CP20" s="239"/>
      <c r="CQ20" s="239"/>
      <c r="CR20" s="239"/>
      <c r="CS20" s="239"/>
      <c r="CT20" s="239"/>
      <c r="CU20" s="239"/>
      <c r="CV20" s="239"/>
      <c r="CW20" s="239"/>
      <c r="CX20" s="239"/>
      <c r="CY20" s="239"/>
      <c r="CZ20" s="239"/>
      <c r="DA20" s="239"/>
      <c r="DB20" s="239"/>
      <c r="DC20" s="239"/>
      <c r="DD20" s="239"/>
      <c r="DE20" s="239"/>
      <c r="DF20" s="240"/>
    </row>
    <row r="21" spans="1:110" ht="15" customHeight="1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8"/>
      <c r="AC21" s="241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39" t="s">
        <v>140</v>
      </c>
      <c r="BA21" s="239"/>
      <c r="BB21" s="239"/>
      <c r="BC21" s="239"/>
      <c r="BD21" s="239"/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39" t="s">
        <v>140</v>
      </c>
      <c r="BX21" s="239"/>
      <c r="BY21" s="239"/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 t="s">
        <v>140</v>
      </c>
      <c r="CP21" s="239"/>
      <c r="CQ21" s="239"/>
      <c r="CR21" s="239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  <c r="DE21" s="239"/>
      <c r="DF21" s="240"/>
    </row>
    <row r="22" spans="1:110" ht="22.5" customHeight="1">
      <c r="A22" s="259" t="s">
        <v>396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60"/>
      <c r="AC22" s="241" t="s">
        <v>34</v>
      </c>
      <c r="AD22" s="242"/>
      <c r="AE22" s="242"/>
      <c r="AF22" s="242"/>
      <c r="AG22" s="242"/>
      <c r="AH22" s="242"/>
      <c r="AI22" s="242" t="s">
        <v>23</v>
      </c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39" t="s">
        <v>140</v>
      </c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 t="s">
        <v>140</v>
      </c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 t="s">
        <v>140</v>
      </c>
      <c r="CP22" s="239"/>
      <c r="CQ22" s="239"/>
      <c r="CR22" s="239"/>
      <c r="CS22" s="239"/>
      <c r="CT22" s="239"/>
      <c r="CU22" s="239"/>
      <c r="CV22" s="239"/>
      <c r="CW22" s="239"/>
      <c r="CX22" s="239"/>
      <c r="CY22" s="239"/>
      <c r="CZ22" s="239"/>
      <c r="DA22" s="239"/>
      <c r="DB22" s="239"/>
      <c r="DC22" s="239"/>
      <c r="DD22" s="239"/>
      <c r="DE22" s="239"/>
      <c r="DF22" s="240"/>
    </row>
    <row r="23" spans="1:110" ht="12" customHeight="1">
      <c r="A23" s="261" t="s">
        <v>32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2"/>
      <c r="AC23" s="263"/>
      <c r="AD23" s="255"/>
      <c r="AE23" s="255"/>
      <c r="AF23" s="255"/>
      <c r="AG23" s="255"/>
      <c r="AH23" s="256"/>
      <c r="AI23" s="254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6"/>
      <c r="AZ23" s="249" t="s">
        <v>140</v>
      </c>
      <c r="BA23" s="250"/>
      <c r="BB23" s="250"/>
      <c r="BC23" s="250"/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  <c r="BN23" s="250"/>
      <c r="BO23" s="250"/>
      <c r="BP23" s="250"/>
      <c r="BQ23" s="250"/>
      <c r="BR23" s="250"/>
      <c r="BS23" s="250"/>
      <c r="BT23" s="250"/>
      <c r="BU23" s="250"/>
      <c r="BV23" s="251"/>
      <c r="BW23" s="249" t="s">
        <v>140</v>
      </c>
      <c r="BX23" s="250"/>
      <c r="BY23" s="250"/>
      <c r="BZ23" s="250"/>
      <c r="CA23" s="250"/>
      <c r="CB23" s="250"/>
      <c r="CC23" s="250"/>
      <c r="CD23" s="250"/>
      <c r="CE23" s="250"/>
      <c r="CF23" s="250"/>
      <c r="CG23" s="250"/>
      <c r="CH23" s="250"/>
      <c r="CI23" s="250"/>
      <c r="CJ23" s="250"/>
      <c r="CK23" s="250"/>
      <c r="CL23" s="250"/>
      <c r="CM23" s="250"/>
      <c r="CN23" s="251"/>
      <c r="CO23" s="249" t="s">
        <v>140</v>
      </c>
      <c r="CP23" s="250"/>
      <c r="CQ23" s="250"/>
      <c r="CR23" s="250"/>
      <c r="CS23" s="250"/>
      <c r="CT23" s="250"/>
      <c r="CU23" s="250"/>
      <c r="CV23" s="250"/>
      <c r="CW23" s="250"/>
      <c r="CX23" s="250"/>
      <c r="CY23" s="250"/>
      <c r="CZ23" s="250"/>
      <c r="DA23" s="250"/>
      <c r="DB23" s="250"/>
      <c r="DC23" s="250"/>
      <c r="DD23" s="250"/>
      <c r="DE23" s="250"/>
      <c r="DF23" s="276"/>
    </row>
    <row r="24" spans="1:110" ht="15" customHeight="1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8"/>
      <c r="AC24" s="264"/>
      <c r="AD24" s="231"/>
      <c r="AE24" s="231"/>
      <c r="AF24" s="231"/>
      <c r="AG24" s="231"/>
      <c r="AH24" s="258"/>
      <c r="AI24" s="257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58"/>
      <c r="AZ24" s="252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53"/>
      <c r="BW24" s="252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53"/>
      <c r="CO24" s="252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77"/>
    </row>
    <row r="25" spans="1:110" ht="15" customHeight="1">
      <c r="A25" s="237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8"/>
      <c r="AC25" s="241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39" t="s">
        <v>140</v>
      </c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 t="s">
        <v>140</v>
      </c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239" t="s">
        <v>140</v>
      </c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39"/>
      <c r="DE25" s="239"/>
      <c r="DF25" s="240"/>
    </row>
    <row r="26" spans="1:110" ht="15" customHeight="1">
      <c r="A26" s="237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8"/>
      <c r="AC26" s="241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39" t="s">
        <v>140</v>
      </c>
      <c r="BA26" s="239"/>
      <c r="BB26" s="239"/>
      <c r="BC26" s="239"/>
      <c r="BD26" s="239"/>
      <c r="BE26" s="239"/>
      <c r="BF26" s="239"/>
      <c r="BG26" s="239"/>
      <c r="BH26" s="239"/>
      <c r="BI26" s="239"/>
      <c r="BJ26" s="239"/>
      <c r="BK26" s="239"/>
      <c r="BL26" s="239"/>
      <c r="BM26" s="239"/>
      <c r="BN26" s="239"/>
      <c r="BO26" s="239"/>
      <c r="BP26" s="239"/>
      <c r="BQ26" s="239"/>
      <c r="BR26" s="239"/>
      <c r="BS26" s="239"/>
      <c r="BT26" s="239"/>
      <c r="BU26" s="239"/>
      <c r="BV26" s="239"/>
      <c r="BW26" s="239" t="s">
        <v>140</v>
      </c>
      <c r="BX26" s="239"/>
      <c r="BY26" s="239"/>
      <c r="BZ26" s="239"/>
      <c r="CA26" s="239"/>
      <c r="CB26" s="239"/>
      <c r="CC26" s="239"/>
      <c r="CD26" s="239"/>
      <c r="CE26" s="239"/>
      <c r="CF26" s="239"/>
      <c r="CG26" s="239"/>
      <c r="CH26" s="239"/>
      <c r="CI26" s="239"/>
      <c r="CJ26" s="239"/>
      <c r="CK26" s="239"/>
      <c r="CL26" s="239"/>
      <c r="CM26" s="239"/>
      <c r="CN26" s="239"/>
      <c r="CO26" s="239" t="s">
        <v>140</v>
      </c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39"/>
      <c r="DE26" s="239"/>
      <c r="DF26" s="240"/>
    </row>
    <row r="27" spans="1:110" ht="15" customHeight="1">
      <c r="A27" s="237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8"/>
      <c r="AC27" s="241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39" t="s">
        <v>140</v>
      </c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39"/>
      <c r="BM27" s="239"/>
      <c r="BN27" s="239"/>
      <c r="BO27" s="239"/>
      <c r="BP27" s="239"/>
      <c r="BQ27" s="239"/>
      <c r="BR27" s="239"/>
      <c r="BS27" s="239"/>
      <c r="BT27" s="239"/>
      <c r="BU27" s="239"/>
      <c r="BV27" s="239"/>
      <c r="BW27" s="239" t="s">
        <v>140</v>
      </c>
      <c r="BX27" s="239"/>
      <c r="BY27" s="239"/>
      <c r="BZ27" s="239"/>
      <c r="CA27" s="239"/>
      <c r="CB27" s="239"/>
      <c r="CC27" s="239"/>
      <c r="CD27" s="239"/>
      <c r="CE27" s="239"/>
      <c r="CF27" s="239"/>
      <c r="CG27" s="239"/>
      <c r="CH27" s="239"/>
      <c r="CI27" s="239"/>
      <c r="CJ27" s="239"/>
      <c r="CK27" s="239"/>
      <c r="CL27" s="239"/>
      <c r="CM27" s="239"/>
      <c r="CN27" s="239"/>
      <c r="CO27" s="239" t="s">
        <v>140</v>
      </c>
      <c r="CP27" s="239"/>
      <c r="CQ27" s="239"/>
      <c r="CR27" s="239"/>
      <c r="CS27" s="239"/>
      <c r="CT27" s="239"/>
      <c r="CU27" s="239"/>
      <c r="CV27" s="239"/>
      <c r="CW27" s="239"/>
      <c r="CX27" s="239"/>
      <c r="CY27" s="239"/>
      <c r="CZ27" s="239"/>
      <c r="DA27" s="239"/>
      <c r="DB27" s="239"/>
      <c r="DC27" s="239"/>
      <c r="DD27" s="239"/>
      <c r="DE27" s="239"/>
      <c r="DF27" s="240"/>
    </row>
    <row r="28" spans="1:110" ht="15" customHeight="1">
      <c r="A28" s="237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8"/>
      <c r="AC28" s="241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39" t="s">
        <v>140</v>
      </c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239"/>
      <c r="BL28" s="239"/>
      <c r="BM28" s="239"/>
      <c r="BN28" s="239"/>
      <c r="BO28" s="239"/>
      <c r="BP28" s="239"/>
      <c r="BQ28" s="239"/>
      <c r="BR28" s="239"/>
      <c r="BS28" s="239"/>
      <c r="BT28" s="239"/>
      <c r="BU28" s="239"/>
      <c r="BV28" s="239"/>
      <c r="BW28" s="239" t="s">
        <v>140</v>
      </c>
      <c r="BX28" s="239"/>
      <c r="BY28" s="239"/>
      <c r="BZ28" s="239"/>
      <c r="CA28" s="239"/>
      <c r="CB28" s="239"/>
      <c r="CC28" s="239"/>
      <c r="CD28" s="239"/>
      <c r="CE28" s="239"/>
      <c r="CF28" s="239"/>
      <c r="CG28" s="239"/>
      <c r="CH28" s="239"/>
      <c r="CI28" s="239"/>
      <c r="CJ28" s="239"/>
      <c r="CK28" s="239"/>
      <c r="CL28" s="239"/>
      <c r="CM28" s="239"/>
      <c r="CN28" s="239"/>
      <c r="CO28" s="239" t="s">
        <v>140</v>
      </c>
      <c r="CP28" s="239"/>
      <c r="CQ28" s="239"/>
      <c r="CR28" s="239"/>
      <c r="CS28" s="239"/>
      <c r="CT28" s="239"/>
      <c r="CU28" s="239"/>
      <c r="CV28" s="239"/>
      <c r="CW28" s="239"/>
      <c r="CX28" s="239"/>
      <c r="CY28" s="239"/>
      <c r="CZ28" s="239"/>
      <c r="DA28" s="239"/>
      <c r="DB28" s="239"/>
      <c r="DC28" s="239"/>
      <c r="DD28" s="239"/>
      <c r="DE28" s="239"/>
      <c r="DF28" s="240"/>
    </row>
    <row r="29" spans="1:110" ht="15" customHeight="1">
      <c r="A29" s="10" t="s">
        <v>35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41" t="s">
        <v>36</v>
      </c>
      <c r="AD29" s="242"/>
      <c r="AE29" s="242"/>
      <c r="AF29" s="242"/>
      <c r="AG29" s="242"/>
      <c r="AH29" s="242"/>
      <c r="AI29" s="242" t="s">
        <v>128</v>
      </c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70">
        <f>AZ30+AZ31</f>
        <v>4890316.329999998</v>
      </c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39"/>
      <c r="BW29" s="270">
        <f>BW30+BW31</f>
        <v>254741.43999999948</v>
      </c>
      <c r="BX29" s="239"/>
      <c r="BY29" s="239"/>
      <c r="BZ29" s="239"/>
      <c r="CA29" s="239"/>
      <c r="CB29" s="239"/>
      <c r="CC29" s="239"/>
      <c r="CD29" s="239"/>
      <c r="CE29" s="239"/>
      <c r="CF29" s="239"/>
      <c r="CG29" s="239"/>
      <c r="CH29" s="239"/>
      <c r="CI29" s="239"/>
      <c r="CJ29" s="239"/>
      <c r="CK29" s="239"/>
      <c r="CL29" s="239"/>
      <c r="CM29" s="239"/>
      <c r="CN29" s="239"/>
      <c r="CO29" s="270">
        <f>AZ29-BW29</f>
        <v>4635574.889999999</v>
      </c>
      <c r="CP29" s="239"/>
      <c r="CQ29" s="239"/>
      <c r="CR29" s="239"/>
      <c r="CS29" s="239"/>
      <c r="CT29" s="239"/>
      <c r="CU29" s="239"/>
      <c r="CV29" s="239"/>
      <c r="CW29" s="239"/>
      <c r="CX29" s="239"/>
      <c r="CY29" s="239"/>
      <c r="CZ29" s="239"/>
      <c r="DA29" s="239"/>
      <c r="DB29" s="239"/>
      <c r="DC29" s="239"/>
      <c r="DD29" s="239"/>
      <c r="DE29" s="239"/>
      <c r="DF29" s="240"/>
    </row>
    <row r="30" spans="1:110" ht="21.75" customHeight="1">
      <c r="A30" s="303" t="s">
        <v>188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4"/>
      <c r="AC30" s="241" t="s">
        <v>37</v>
      </c>
      <c r="AD30" s="242"/>
      <c r="AE30" s="242"/>
      <c r="AF30" s="242"/>
      <c r="AG30" s="242"/>
      <c r="AH30" s="242"/>
      <c r="AI30" s="242" t="s">
        <v>126</v>
      </c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70">
        <f>0-('стр.1'!BC13+AZ9)</f>
        <v>-28614700</v>
      </c>
      <c r="BA30" s="239"/>
      <c r="BB30" s="239"/>
      <c r="BC30" s="239"/>
      <c r="BD30" s="239"/>
      <c r="BE30" s="239"/>
      <c r="BF30" s="239"/>
      <c r="BG30" s="239"/>
      <c r="BH30" s="239"/>
      <c r="BI30" s="239"/>
      <c r="BJ30" s="239"/>
      <c r="BK30" s="239"/>
      <c r="BL30" s="239"/>
      <c r="BM30" s="239"/>
      <c r="BN30" s="239"/>
      <c r="BO30" s="239"/>
      <c r="BP30" s="239"/>
      <c r="BQ30" s="239"/>
      <c r="BR30" s="239"/>
      <c r="BS30" s="239"/>
      <c r="BT30" s="239"/>
      <c r="BU30" s="239"/>
      <c r="BV30" s="239"/>
      <c r="BW30" s="305">
        <v>-15069466.21</v>
      </c>
      <c r="BX30" s="306"/>
      <c r="BY30" s="306"/>
      <c r="BZ30" s="306"/>
      <c r="CA30" s="306"/>
      <c r="CB30" s="306"/>
      <c r="CC30" s="306"/>
      <c r="CD30" s="306"/>
      <c r="CE30" s="306"/>
      <c r="CF30" s="306"/>
      <c r="CG30" s="306"/>
      <c r="CH30" s="306"/>
      <c r="CI30" s="306"/>
      <c r="CJ30" s="306"/>
      <c r="CK30" s="306"/>
      <c r="CL30" s="306"/>
      <c r="CM30" s="306"/>
      <c r="CN30" s="306"/>
      <c r="CO30" s="239" t="s">
        <v>23</v>
      </c>
      <c r="CP30" s="239"/>
      <c r="CQ30" s="239"/>
      <c r="CR30" s="239"/>
      <c r="CS30" s="239"/>
      <c r="CT30" s="239"/>
      <c r="CU30" s="239"/>
      <c r="CV30" s="239"/>
      <c r="CW30" s="239"/>
      <c r="CX30" s="239"/>
      <c r="CY30" s="239"/>
      <c r="CZ30" s="239"/>
      <c r="DA30" s="239"/>
      <c r="DB30" s="239"/>
      <c r="DC30" s="239"/>
      <c r="DD30" s="239"/>
      <c r="DE30" s="239"/>
      <c r="DF30" s="240"/>
    </row>
    <row r="31" spans="1:110" ht="24" customHeight="1" thickBot="1">
      <c r="A31" s="245" t="s">
        <v>189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6"/>
      <c r="AC31" s="308" t="s">
        <v>38</v>
      </c>
      <c r="AD31" s="307"/>
      <c r="AE31" s="307"/>
      <c r="AF31" s="307"/>
      <c r="AG31" s="307"/>
      <c r="AH31" s="307"/>
      <c r="AI31" s="307" t="s">
        <v>127</v>
      </c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AT31" s="307"/>
      <c r="AU31" s="307"/>
      <c r="AV31" s="307"/>
      <c r="AW31" s="307"/>
      <c r="AX31" s="307"/>
      <c r="AY31" s="307"/>
      <c r="AZ31" s="243">
        <f>Лист1!AZ5</f>
        <v>33505016.33</v>
      </c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244"/>
      <c r="BU31" s="244"/>
      <c r="BV31" s="244"/>
      <c r="BW31" s="299">
        <v>15324207.65</v>
      </c>
      <c r="BX31" s="300"/>
      <c r="BY31" s="300"/>
      <c r="BZ31" s="300"/>
      <c r="CA31" s="300"/>
      <c r="CB31" s="300"/>
      <c r="CC31" s="300"/>
      <c r="CD31" s="300"/>
      <c r="CE31" s="300"/>
      <c r="CF31" s="300"/>
      <c r="CG31" s="300"/>
      <c r="CH31" s="300"/>
      <c r="CI31" s="300"/>
      <c r="CJ31" s="300"/>
      <c r="CK31" s="300"/>
      <c r="CL31" s="300"/>
      <c r="CM31" s="300"/>
      <c r="CN31" s="300"/>
      <c r="CO31" s="244" t="s">
        <v>23</v>
      </c>
      <c r="CP31" s="244"/>
      <c r="CQ31" s="244"/>
      <c r="CR31" s="244"/>
      <c r="CS31" s="244"/>
      <c r="CT31" s="244"/>
      <c r="CU31" s="244"/>
      <c r="CV31" s="244"/>
      <c r="CW31" s="244"/>
      <c r="CX31" s="244"/>
      <c r="CY31" s="244"/>
      <c r="CZ31" s="244"/>
      <c r="DA31" s="244"/>
      <c r="DB31" s="244"/>
      <c r="DC31" s="244"/>
      <c r="DD31" s="244"/>
      <c r="DE31" s="244"/>
      <c r="DF31" s="301"/>
    </row>
    <row r="32" spans="30:33" ht="32.25" customHeight="1">
      <c r="AD32" s="5"/>
      <c r="AE32" s="5"/>
      <c r="AF32" s="5"/>
      <c r="AG32" s="5"/>
    </row>
    <row r="33" spans="1:97" s="2" customFormat="1" ht="9.75">
      <c r="A33" s="235" t="s">
        <v>211</v>
      </c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BD33" s="233" t="s">
        <v>212</v>
      </c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S33" s="233"/>
      <c r="BT33" s="233"/>
      <c r="BU33" s="233"/>
      <c r="BV33" s="233"/>
      <c r="BW33" s="233"/>
      <c r="BX33" s="233"/>
      <c r="BY33" s="233"/>
      <c r="BZ33" s="233"/>
      <c r="CA33" s="233"/>
      <c r="CB33" s="233"/>
      <c r="CC33" s="233"/>
      <c r="CD33" s="233"/>
      <c r="CE33" s="233"/>
      <c r="CF33" s="233"/>
      <c r="CG33" s="233"/>
      <c r="CH33" s="233"/>
      <c r="CI33" s="233"/>
      <c r="CJ33" s="233"/>
      <c r="CK33" s="233"/>
      <c r="CL33" s="233"/>
      <c r="CM33" s="233"/>
      <c r="CN33" s="233"/>
      <c r="CO33" s="233"/>
      <c r="CP33" s="233"/>
      <c r="CQ33" s="233"/>
      <c r="CR33" s="233"/>
      <c r="CS33" s="233"/>
    </row>
    <row r="34" spans="1:97" s="2" customFormat="1" ht="9.75" customHeight="1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29" t="s">
        <v>39</v>
      </c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6"/>
      <c r="AZ34" s="6"/>
      <c r="BA34" s="6"/>
      <c r="BB34" s="6"/>
      <c r="BC34" s="6"/>
      <c r="BD34" s="229" t="s">
        <v>46</v>
      </c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29"/>
    </row>
    <row r="35" spans="19:97" s="2" customFormat="1" ht="15" customHeight="1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9.75" customHeight="1">
      <c r="A36" s="235" t="s">
        <v>124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K36" s="233" t="s">
        <v>130</v>
      </c>
      <c r="BL36" s="233"/>
      <c r="BM36" s="233"/>
      <c r="BN36" s="233"/>
      <c r="BO36" s="233"/>
      <c r="BP36" s="233"/>
      <c r="BQ36" s="233"/>
      <c r="BR36" s="233"/>
      <c r="BS36" s="233"/>
      <c r="BT36" s="233"/>
      <c r="BU36" s="233"/>
      <c r="BV36" s="233"/>
      <c r="BW36" s="233"/>
      <c r="BX36" s="233"/>
      <c r="BY36" s="233"/>
      <c r="BZ36" s="233"/>
      <c r="CA36" s="233"/>
      <c r="CB36" s="233"/>
      <c r="CC36" s="233"/>
      <c r="CD36" s="233"/>
      <c r="CE36" s="233"/>
      <c r="CF36" s="233"/>
      <c r="CG36" s="233"/>
      <c r="CH36" s="233"/>
      <c r="CI36" s="233"/>
      <c r="CJ36" s="233"/>
      <c r="CK36" s="233"/>
      <c r="CL36" s="233"/>
      <c r="CM36" s="233"/>
      <c r="CN36" s="233"/>
      <c r="CO36" s="233"/>
      <c r="CP36" s="233"/>
      <c r="CQ36" s="233"/>
      <c r="CR36" s="233"/>
      <c r="CS36" s="233"/>
      <c r="CT36" s="233"/>
      <c r="CU36" s="233"/>
      <c r="CV36" s="233"/>
      <c r="CW36" s="233"/>
      <c r="CX36" s="233"/>
      <c r="CY36" s="233"/>
      <c r="CZ36" s="233"/>
    </row>
    <row r="37" spans="1:104" s="6" customFormat="1" ht="9.75" customHeight="1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Z37" s="229" t="s">
        <v>39</v>
      </c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K37" s="229" t="s">
        <v>46</v>
      </c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17.25" customHeight="1">
      <c r="A39" s="235" t="s">
        <v>213</v>
      </c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"/>
      <c r="AZ39" s="2"/>
      <c r="BA39" s="2"/>
      <c r="BB39" s="2"/>
      <c r="BC39" s="2"/>
      <c r="BD39" s="233" t="s">
        <v>3</v>
      </c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233"/>
      <c r="BZ39" s="233"/>
      <c r="CA39" s="233"/>
      <c r="CB39" s="233"/>
      <c r="CC39" s="233"/>
      <c r="CD39" s="233"/>
      <c r="CE39" s="233"/>
      <c r="CF39" s="233"/>
      <c r="CG39" s="233"/>
      <c r="CH39" s="233"/>
      <c r="CI39" s="233"/>
      <c r="CJ39" s="233"/>
      <c r="CK39" s="233"/>
      <c r="CL39" s="233"/>
      <c r="CM39" s="233"/>
      <c r="CN39" s="233"/>
      <c r="CO39" s="233"/>
      <c r="CP39" s="233"/>
      <c r="CQ39" s="233"/>
      <c r="CR39" s="233"/>
      <c r="CS39" s="233"/>
    </row>
    <row r="40" spans="1:97" s="6" customFormat="1" ht="17.25" customHeight="1">
      <c r="A40" s="235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29" t="s">
        <v>39</v>
      </c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BD40" s="229" t="s">
        <v>46</v>
      </c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229"/>
      <c r="CN40" s="229"/>
      <c r="CO40" s="229"/>
      <c r="CP40" s="229"/>
      <c r="CQ40" s="229"/>
      <c r="CR40" s="229"/>
      <c r="CS40" s="229"/>
    </row>
    <row r="41" s="2" customFormat="1" ht="9.75">
      <c r="AU41" s="8"/>
    </row>
    <row r="42" spans="1:39" s="2" customFormat="1" ht="9.75">
      <c r="A42" s="230" t="s">
        <v>47</v>
      </c>
      <c r="B42" s="230"/>
      <c r="C42" s="231" t="s">
        <v>214</v>
      </c>
      <c r="D42" s="231"/>
      <c r="E42" s="231"/>
      <c r="F42" s="231"/>
      <c r="G42" s="232" t="s">
        <v>47</v>
      </c>
      <c r="H42" s="232"/>
      <c r="I42" s="233" t="s">
        <v>206</v>
      </c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4">
        <v>2016</v>
      </c>
      <c r="AH42" s="234"/>
      <c r="AI42" s="234"/>
      <c r="AJ42" s="234"/>
      <c r="AK42" s="234"/>
      <c r="AL42" s="234"/>
      <c r="AM42" s="2" t="s">
        <v>29</v>
      </c>
    </row>
    <row r="43" ht="3" customHeight="1"/>
  </sheetData>
  <sheetProtection/>
  <mergeCells count="183">
    <mergeCell ref="A33:R34"/>
    <mergeCell ref="S33:AX33"/>
    <mergeCell ref="BD33:CS33"/>
    <mergeCell ref="AC30:AH30"/>
    <mergeCell ref="AI30:AY30"/>
    <mergeCell ref="AZ30:BV30"/>
    <mergeCell ref="BW30:CN30"/>
    <mergeCell ref="CO30:DF30"/>
    <mergeCell ref="AI31:AY31"/>
    <mergeCell ref="AC31:AH31"/>
    <mergeCell ref="AC27:AH27"/>
    <mergeCell ref="BW9:CN9"/>
    <mergeCell ref="CO8:DF8"/>
    <mergeCell ref="A30:AB30"/>
    <mergeCell ref="AC28:AH28"/>
    <mergeCell ref="AC26:AH26"/>
    <mergeCell ref="AC25:AH25"/>
    <mergeCell ref="AC19:AH19"/>
    <mergeCell ref="AC23:AH24"/>
    <mergeCell ref="AC22:AH22"/>
    <mergeCell ref="A36:W37"/>
    <mergeCell ref="BK37:CZ37"/>
    <mergeCell ref="A2:DF2"/>
    <mergeCell ref="Z36:BE36"/>
    <mergeCell ref="BK36:CZ36"/>
    <mergeCell ref="S34:AX34"/>
    <mergeCell ref="BD34:CS34"/>
    <mergeCell ref="BW31:CN31"/>
    <mergeCell ref="CO31:DF31"/>
    <mergeCell ref="A19:AB19"/>
    <mergeCell ref="AI19:AY19"/>
    <mergeCell ref="AZ19:BV19"/>
    <mergeCell ref="AI29:AY29"/>
    <mergeCell ref="AZ29:BV29"/>
    <mergeCell ref="AZ20:BV20"/>
    <mergeCell ref="AZ27:BV27"/>
    <mergeCell ref="AZ28:BV28"/>
    <mergeCell ref="AI27:AY27"/>
    <mergeCell ref="AZ25:BV25"/>
    <mergeCell ref="CO29:DF29"/>
    <mergeCell ref="BW29:CN29"/>
    <mergeCell ref="BW26:CN26"/>
    <mergeCell ref="BW23:CN24"/>
    <mergeCell ref="CO27:DF27"/>
    <mergeCell ref="BW28:CN28"/>
    <mergeCell ref="CO28:DF28"/>
    <mergeCell ref="BW21:CN21"/>
    <mergeCell ref="CO21:DF21"/>
    <mergeCell ref="BW27:CN27"/>
    <mergeCell ref="AC17:AH17"/>
    <mergeCell ref="AZ26:BV26"/>
    <mergeCell ref="AI22:AY22"/>
    <mergeCell ref="AI21:AY21"/>
    <mergeCell ref="BW19:CN19"/>
    <mergeCell ref="CO19:DF19"/>
    <mergeCell ref="AC21:AH21"/>
    <mergeCell ref="CO22:DF22"/>
    <mergeCell ref="CO23:DF24"/>
    <mergeCell ref="AZ22:BV22"/>
    <mergeCell ref="BW15:CN15"/>
    <mergeCell ref="BW18:CN18"/>
    <mergeCell ref="CO18:DF18"/>
    <mergeCell ref="BW17:CN17"/>
    <mergeCell ref="BW20:CN20"/>
    <mergeCell ref="BW22:CN22"/>
    <mergeCell ref="CO20:DF20"/>
    <mergeCell ref="AC16:AH16"/>
    <mergeCell ref="AI16:AY16"/>
    <mergeCell ref="AZ16:BV16"/>
    <mergeCell ref="AC18:AH18"/>
    <mergeCell ref="AI18:AY18"/>
    <mergeCell ref="AZ18:BV18"/>
    <mergeCell ref="AZ13:BV13"/>
    <mergeCell ref="AI17:AY17"/>
    <mergeCell ref="AZ17:BV17"/>
    <mergeCell ref="CO13:DF13"/>
    <mergeCell ref="BW14:CN14"/>
    <mergeCell ref="CO14:DF14"/>
    <mergeCell ref="BW16:CN16"/>
    <mergeCell ref="CO16:DF16"/>
    <mergeCell ref="CO15:DF15"/>
    <mergeCell ref="CO17:DF17"/>
    <mergeCell ref="AC15:AH15"/>
    <mergeCell ref="AI15:AY15"/>
    <mergeCell ref="AZ15:BV15"/>
    <mergeCell ref="CO12:DF12"/>
    <mergeCell ref="AC13:AH13"/>
    <mergeCell ref="BW13:CN13"/>
    <mergeCell ref="AC14:AH14"/>
    <mergeCell ref="AI14:AY14"/>
    <mergeCell ref="AZ14:BV14"/>
    <mergeCell ref="AI13:AY13"/>
    <mergeCell ref="AC12:AH12"/>
    <mergeCell ref="AI12:AY12"/>
    <mergeCell ref="AZ12:BV12"/>
    <mergeCell ref="BW11:CN11"/>
    <mergeCell ref="AI11:AY11"/>
    <mergeCell ref="BW12:CN12"/>
    <mergeCell ref="AZ11:BV11"/>
    <mergeCell ref="AC11:AH11"/>
    <mergeCell ref="A6:AB6"/>
    <mergeCell ref="BW4:CN4"/>
    <mergeCell ref="AZ3:BV3"/>
    <mergeCell ref="CO4:DF4"/>
    <mergeCell ref="CO3:DF3"/>
    <mergeCell ref="AZ4:BV4"/>
    <mergeCell ref="BW3:CN3"/>
    <mergeCell ref="A3:AB3"/>
    <mergeCell ref="A4:AB4"/>
    <mergeCell ref="A5:AB5"/>
    <mergeCell ref="AI9:AY9"/>
    <mergeCell ref="AZ8:BV8"/>
    <mergeCell ref="AZ9:BV9"/>
    <mergeCell ref="BW8:CN8"/>
    <mergeCell ref="AI8:AY8"/>
    <mergeCell ref="CO5:DF5"/>
    <mergeCell ref="AZ5:BV5"/>
    <mergeCell ref="CO11:DF11"/>
    <mergeCell ref="CO9:DF9"/>
    <mergeCell ref="BW5:CN5"/>
    <mergeCell ref="AC4:AH4"/>
    <mergeCell ref="AC5:AH5"/>
    <mergeCell ref="AC3:AH3"/>
    <mergeCell ref="AI3:AY3"/>
    <mergeCell ref="AI4:AY4"/>
    <mergeCell ref="AI5:AY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6:DF7"/>
    <mergeCell ref="A18:AB18"/>
    <mergeCell ref="A12:AB12"/>
    <mergeCell ref="A13:AB13"/>
    <mergeCell ref="A14:AB14"/>
    <mergeCell ref="A15:AB15"/>
    <mergeCell ref="A11:AB11"/>
    <mergeCell ref="A16:AB16"/>
    <mergeCell ref="A17:AB17"/>
    <mergeCell ref="A8:AB8"/>
    <mergeCell ref="AC6:AH7"/>
    <mergeCell ref="AI6:AY7"/>
    <mergeCell ref="AZ6:BV7"/>
    <mergeCell ref="BW6:CN7"/>
    <mergeCell ref="A24:AB24"/>
    <mergeCell ref="AZ23:BV24"/>
    <mergeCell ref="AC20:AH20"/>
    <mergeCell ref="AI20:AY20"/>
    <mergeCell ref="AI23:AY24"/>
    <mergeCell ref="A20:AB20"/>
    <mergeCell ref="A21:AB21"/>
    <mergeCell ref="A22:AB22"/>
    <mergeCell ref="A23:AB23"/>
    <mergeCell ref="AZ21:BV21"/>
    <mergeCell ref="Z37:BE37"/>
    <mergeCell ref="CO26:DF26"/>
    <mergeCell ref="AC29:AH29"/>
    <mergeCell ref="CO25:DF25"/>
    <mergeCell ref="AI26:AY26"/>
    <mergeCell ref="AI28:AY28"/>
    <mergeCell ref="AI25:AY25"/>
    <mergeCell ref="BW25:CN25"/>
    <mergeCell ref="AZ31:BV31"/>
    <mergeCell ref="A31:AB31"/>
    <mergeCell ref="A25:AB25"/>
    <mergeCell ref="A26:AB26"/>
    <mergeCell ref="A27:AB27"/>
    <mergeCell ref="A28:AB28"/>
    <mergeCell ref="S40:AX40"/>
    <mergeCell ref="BD40:CS40"/>
    <mergeCell ref="A42:B42"/>
    <mergeCell ref="C42:F42"/>
    <mergeCell ref="G42:H42"/>
    <mergeCell ref="I42:AF42"/>
    <mergeCell ref="AG42:AL42"/>
    <mergeCell ref="A39:R40"/>
    <mergeCell ref="S39:AX39"/>
    <mergeCell ref="BD39:CS39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2016-09-21T06:24:24Z</cp:lastPrinted>
  <dcterms:created xsi:type="dcterms:W3CDTF">2007-09-21T13:36:41Z</dcterms:created>
  <dcterms:modified xsi:type="dcterms:W3CDTF">2016-10-10T05:38:26Z</dcterms:modified>
  <cp:category/>
  <cp:version/>
  <cp:contentType/>
  <cp:contentStatus/>
</cp:coreProperties>
</file>