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3920" windowHeight="8805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'стр.1'!$A$1:$DF$166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<sst xmlns="http://schemas.openxmlformats.org/spreadsheetml/2006/main" count="915" uniqueCount="450">
  <si>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</si>
  <si>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</si>
  <si>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</si>
  <si>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</si>
  <si>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</si>
  <si>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</si>
  <si>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</si>
  <si>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</si>
  <si>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</si>
  <si>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</si>
  <si>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</si>
  <si>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</si>
  <si>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</si>
  <si>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</si>
  <si>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</si>
  <si>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</si>
  <si>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</si>
  <si>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</si>
  <si>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</si>
  <si>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</si>
  <si>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</si>
  <si>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</si>
  <si>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</si>
  <si>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</si>
  <si>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</si>
  <si>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</si>
  <si>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</si>
  <si>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</si>
  <si>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</si>
  <si>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</si>
  <si>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</si>
  <si>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</si>
  <si>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</si>
  <si>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</si>
  <si>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</si>
  <si>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</si>
  <si>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</si>
  <si>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</si>
  <si>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</si>
  <si>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</si>
  <si>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</si>
  <si>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</si>
  <si>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</si>
  <si>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</si>
  <si>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</si>
  <si>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</si>
  <si>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</si>
  <si>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</si>
  <si>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</si>
  <si>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</si>
  <si>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</si>
  <si>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</si>
  <si>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</si>
  <si>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</si>
  <si>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</si>
  <si>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</si>
  <si>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</si>
  <si>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</si>
  <si>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</si>
  <si>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</si>
  <si>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</si>
  <si>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</si>
  <si>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</si>
  <si>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</si>
  <si>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</si>
  <si>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</si>
  <si>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</si>
  <si>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</si>
  <si>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</si>
  <si>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</si>
  <si>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</si>
  <si>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</si>
  <si>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</si>
  <si>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</si>
  <si>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</si>
  <si>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</si>
  <si>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</si>
  <si>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</si>
  <si>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</si>
  <si>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</si>
  <si>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</si>
  <si>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</si>
  <si>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</si>
  <si>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</si>
  <si>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</si>
  <si>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</si>
  <si>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</si>
  <si>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</si>
  <si>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</si>
  <si>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</si>
  <si>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</si>
  <si>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</si>
  <si>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</si>
  <si>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</si>
  <si>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</si>
  <si>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</si>
  <si>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</si>
  <si>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</si>
  <si>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</si>
  <si>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</si>
  <si>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</si>
  <si>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</si>
  <si>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</si>
  <si>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</si>
  <si>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</si>
  <si>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</si>
  <si>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</si>
  <si>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</si>
  <si>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</si>
  <si>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</si>
  <si>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</si>
  <si>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</si>
  <si>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</si>
  <si>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</si>
  <si>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</si>
  <si>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</si>
  <si>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</si>
  <si>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</si>
  <si>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</si>
  <si>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</si>
  <si>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</si>
  <si>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</si>
  <si>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</si>
  <si>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</si>
  <si>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</si>
  <si>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</si>
  <si>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</si>
  <si>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</si>
  <si>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</si>
  <si>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</si>
  <si>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</si>
  <si>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</si>
  <si>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</si>
  <si>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</si>
  <si>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</si>
  <si>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</si>
  <si>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</si>
  <si>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</si>
  <si>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</si>
  <si>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</si>
  <si>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</si>
  <si>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</si>
  <si>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</si>
  <si>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</si>
  <si>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</si>
  <si>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</si>
  <si>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</si>
  <si>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</si>
  <si>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</si>
  <si>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</si>
  <si>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</si>
  <si>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</si>
  <si>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</si>
  <si>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</si>
  <si>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</si>
  <si>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</si>
  <si>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</si>
  <si>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</si>
  <si>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</si>
  <si>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</si>
  <si>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</si>
  <si>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</si>
  <si>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</si>
  <si>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</si>
  <si>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</si>
  <si>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</si>
  <si>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</si>
  <si>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</si>
  <si>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</si>
  <si>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</si>
  <si>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</si>
  <si>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</si>
  <si>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</si>
  <si>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</si>
  <si>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</si>
  <si>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</si>
  <si>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</si>
  <si>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</si>
  <si>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</si>
  <si>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</si>
  <si>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</si>
  <si>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</si>
  <si>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</si>
  <si>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</si>
  <si>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</si>
  <si>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</si>
  <si>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</si>
  <si>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</si>
  <si>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</si>
  <si>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</si>
  <si>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</si>
  <si>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</si>
  <si>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</si>
  <si>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</si>
  <si>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</si>
  <si>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</si>
  <si>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</si>
  <si>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</si>
  <si>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</si>
  <si>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</si>
  <si>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</si>
  <si>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</si>
  <si>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</si>
  <si>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</si>
  <si>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</si>
  <si>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</si>
  <si>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</si>
  <si>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</si>
  <si>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</si>
  <si>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</si>
  <si>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</si>
  <si>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</si>
  <si>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</si>
  <si>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</si>
  <si>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</si>
  <si>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</si>
  <si>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</si>
  <si>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</si>
  <si>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</si>
  <si>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</si>
  <si>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</si>
  <si>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</si>
  <si>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</si>
  <si>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</si>
  <si>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</si>
  <si>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</si>
  <si>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</si>
  <si>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</si>
  <si>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</si>
  <si>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</si>
  <si>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</si>
  <si>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</si>
  <si>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</si>
  <si>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</si>
  <si>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</si>
  <si>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</si>
  <si>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</si>
  <si>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</si>
  <si>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</si>
  <si>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</si>
  <si>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</si>
  <si>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</si>
  <si>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</si>
  <si>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</si>
  <si>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</si>
  <si>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</si>
  <si>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</si>
  <si>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</si>
  <si>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</si>
  <si>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</si>
  <si>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</si>
  <si>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</si>
  <si>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</si>
  <si>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</si>
  <si>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</si>
  <si>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</si>
  <si>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</si>
  <si>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</si>
  <si>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</si>
  <si>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</si>
  <si>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</si>
  <si>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</si>
  <si>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</si>
  <si>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</si>
  <si>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</si>
  <si>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</si>
  <si>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</si>
  <si>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</si>
  <si>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</si>
  <si>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</si>
  <si>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</si>
  <si>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</si>
  <si>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</si>
  <si>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</si>
  <si>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</si>
  <si>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</si>
  <si>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</si>
  <si>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</si>
  <si>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</si>
  <si>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</si>
  <si>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</si>
  <si>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</si>
  <si>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</si>
  <si>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</si>
  <si>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</si>
  <si>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</si>
  <si>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</si>
  <si>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</si>
  <si>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</si>
  <si>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</si>
  <si>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</si>
  <si>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</si>
  <si>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</si>
  <si>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</si>
  <si>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</si>
  <si>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</si>
  <si>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</si>
  <si>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</si>
  <si>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</si>
  <si>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</si>
  <si>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</si>
  <si>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</si>
  <si>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</si>
  <si>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</si>
  <si>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</si>
  <si>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</si>
  <si>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</si>
  <si>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</si>
  <si>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</si>
  <si>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</si>
  <si>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</si>
  <si>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</si>
  <si>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</si>
  <si>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</si>
  <si>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</si>
  <si>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</si>
  <si>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</si>
  <si>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</si>
  <si>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</si>
  <si>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</si>
  <si>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</si>
  <si>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</si>
  <si>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</si>
  <si>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</si>
  <si>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</si>
  <si>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</si>
  <si>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</si>
  <si>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</si>
  <si>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</si>
  <si>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</si>
  <si>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</si>
  <si>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</si>
  <si>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</si>
  <si>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</si>
  <si>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</si>
  <si>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</si>
  <si>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</si>
  <si>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</si>
  <si>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</si>
  <si>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</si>
  <si>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</si>
  <si>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</si>
  <si>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</si>
  <si>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</si>
  <si>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</si>
  <si>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</si>
  <si>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</si>
  <si>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</si>
  <si>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</si>
  <si>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</si>
  <si>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</si>
  <si>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</si>
  <si>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</si>
  <si>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</si>
  <si>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</si>
  <si>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</si>
  <si>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</si>
  <si>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</si>
  <si>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</si>
  <si>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</si>
  <si>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</si>
  <si>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</si>
  <si>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</si>
  <si>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</si>
  <si>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</si>
  <si>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</si>
  <si>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</si>
  <si>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</si>
  <si>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</si>
  <si>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</si>
  <si>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</si>
  <si>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</si>
  <si>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</si>
  <si>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</si>
  <si>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</si>
  <si>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</si>
  <si>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</si>
  <si>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</si>
  <si>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</si>
  <si>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</si>
  <si>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951 1001 1010028160 321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</si>
  <si>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(Пособия, компенсации и иные социальные выплаты гражданам, кроме пуцбличных нормативных обязательств)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</si>
  <si>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</si>
  <si>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</si>
  <si>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</si>
  <si>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</si>
  <si>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</si>
  <si>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</si>
  <si>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</si>
  <si>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</si>
  <si>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</si>
  <si>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</si>
  <si>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</si>
  <si>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</si>
  <si>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</si>
  <si>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</si>
  <si>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</si>
  <si>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</si>
  <si>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</si>
  <si>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</si>
  <si>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</si>
  <si>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</si>
  <si>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</si>
  <si>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</si>
  <si>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</si>
  <si>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</si>
  <si>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</si>
  <si>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</si>
  <si>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</si>
  <si>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</si>
  <si>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</si>
  <si>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</si>
  <si>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</si>
  <si>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</si>
  <si>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</si>
  <si>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</si>
  <si>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</si>
  <si>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</si>
  <si>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</si>
  <si>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</si>
  <si>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</si>
  <si>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</si>
  <si>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</si>
  <si>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</si>
  <si>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</si>
  <si>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</si>
  <si>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Т. А. Пересыпкина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</si>
  <si>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</si>
  <si>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</si>
  <si>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</si>
  <si>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</si>
  <si>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</si>
  <si>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</si>
  <si>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</si>
  <si>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</si>
  <si>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21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</si>
  <si>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</si>
  <si>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</si>
  <si>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03</t>
  </si>
  <si>
    <t>февраля</t>
  </si>
  <si>
    <t>01.02.2021</t>
  </si>
  <si>
    <t>951 2 02 16001 10 0000 150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</si>
  <si>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</si>
  <si>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951 2 02 16001 00 0000 150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</si>
  <si>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</si>
  <si>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</si>
  <si>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</si>
  <si>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Расходы на поддержку отрасли культуры (Государственная поддержка лучших сельских учреждений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 на иные цели)</t>
  </si>
  <si>
    <t>951 0801 051А155190 612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</si>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</sst>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5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16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" fontId="16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7" fillId="0" borderId="20" xfId="0" applyNumberFormat="1" applyFont="1" applyFill="1" applyBorder="1" applyAlignment="1">
      <alignment horizontal="center" wrapText="1"/>
    </xf>
    <xf numFmtId="4" fontId="16" fillId="0" borderId="22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22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6" borderId="13" xfId="0" applyNumberFormat="1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3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6" xfId="0" applyNumberFormat="1" applyFont="1" applyFill="1" applyBorder="1" applyAlignment="1">
      <alignment horizontal="center" wrapText="1"/>
    </xf>
    <xf numFmtId="4" fontId="16" fillId="35" borderId="19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49" fontId="7" fillId="36" borderId="12" xfId="0" applyNumberFormat="1" applyFont="1" applyFill="1" applyBorder="1" applyAlignment="1">
      <alignment horizontal="center" wrapText="1"/>
    </xf>
    <xf numFmtId="49" fontId="7" fillId="33" borderId="12" xfId="0" applyNumberFormat="1" applyFont="1" applyFill="1" applyBorder="1" applyAlignment="1">
      <alignment horizontal="center"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19" fillId="0" borderId="13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6" xfId="0" applyNumberFormat="1" applyFont="1" applyFill="1" applyBorder="1" applyAlignment="1">
      <alignment horizont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16" xfId="0" applyNumberFormat="1" applyFont="1" applyFill="1" applyBorder="1" applyAlignment="1">
      <alignment horizontal="center" wrapText="1"/>
    </xf>
    <xf numFmtId="4" fontId="16" fillId="37" borderId="19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49" fontId="7" fillId="0" borderId="36" xfId="0" applyNumberFormat="1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vertical="top" wrapText="1"/>
    </xf>
    <xf numFmtId="49" fontId="7" fillId="35" borderId="18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16" xfId="0" applyNumberFormat="1" applyFont="1" applyFill="1" applyBorder="1" applyAlignment="1">
      <alignment horizontal="center" wrapText="1"/>
    </xf>
    <xf numFmtId="4" fontId="16" fillId="33" borderId="19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wrapText="1"/>
    </xf>
    <xf numFmtId="0" fontId="23" fillId="38" borderId="10" xfId="0" applyFont="1" applyFill="1" applyBorder="1" applyAlignment="1">
      <alignment wrapText="1"/>
    </xf>
    <xf numFmtId="0" fontId="23" fillId="38" borderId="11" xfId="0" applyFont="1" applyFill="1" applyBorder="1" applyAlignment="1">
      <alignment wrapText="1"/>
    </xf>
    <xf numFmtId="4" fontId="17" fillId="36" borderId="13" xfId="0" applyNumberFormat="1" applyFont="1" applyFill="1" applyBorder="1" applyAlignment="1">
      <alignment horizontal="center" wrapText="1"/>
    </xf>
    <xf numFmtId="4" fontId="17" fillId="36" borderId="14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6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6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40" xfId="0" applyNumberFormat="1" applyFont="1" applyFill="1" applyBorder="1" applyAlignment="1">
      <alignment horizontal="center"/>
    </xf>
    <xf numFmtId="4" fontId="17" fillId="38" borderId="38" xfId="0" applyNumberFormat="1" applyFont="1" applyFill="1" applyBorder="1" applyAlignment="1">
      <alignment horizontal="center"/>
    </xf>
    <xf numFmtId="4" fontId="17" fillId="38" borderId="39" xfId="0" applyNumberFormat="1" applyFont="1" applyFill="1" applyBorder="1" applyAlignment="1">
      <alignment horizontal="center"/>
    </xf>
    <xf numFmtId="4" fontId="17" fillId="38" borderId="4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8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7" fillId="0" borderId="34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 vertical="top"/>
    </xf>
    <xf numFmtId="4" fontId="16" fillId="0" borderId="28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17" fillId="0" borderId="25" xfId="0" applyNumberFormat="1" applyFont="1" applyBorder="1" applyAlignment="1">
      <alignment horizontal="center"/>
    </xf>
    <xf numFmtId="4" fontId="17" fillId="0" borderId="26" xfId="0" applyNumberFormat="1" applyFont="1" applyBorder="1" applyAlignment="1">
      <alignment horizontal="center"/>
    </xf>
    <xf numFmtId="4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14" fillId="0" borderId="47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5" fillId="0" borderId="0" xfId="0" applyFont="1" applyAlignment="1">
      <alignment horizontal="center" vertical="top"/>
    </xf>
    <xf numFmtId="4" fontId="2" fillId="0" borderId="25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49" fontId="2" fillId="0" borderId="53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3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6" xfId="0" applyFont="1" applyBorder="1" applyAlignment="1">
      <alignment horizontal="left" vertical="center" wrapText="1" indent="2"/>
    </xf>
    <xf numFmtId="0" fontId="2" fillId="0" borderId="57" xfId="0" applyFont="1" applyBorder="1" applyAlignment="1">
      <alignment horizontal="left" vertical="center" wrapText="1" indent="2"/>
    </xf>
    <xf numFmtId="4" fontId="2" fillId="0" borderId="5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11" fillId="0" borderId="58" xfId="0" applyFont="1" applyBorder="1" applyAlignment="1">
      <alignment wrapText="1"/>
    </xf>
    <xf numFmtId="0" fontId="11" fillId="0" borderId="59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5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6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6"/>
  <sheetViews>
    <sheetView view="pageBreakPreview" zoomScale="75" zoomScaleSheetLayoutView="75" zoomScalePageLayoutView="0" workbookViewId="0" topLeftCell="A89">
      <selection activeCell="CO100" sqref="CO100:DF100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9" t="s">
        <v>224</v>
      </c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O2" s="167" t="s">
        <v>201</v>
      </c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9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3" t="s">
        <v>152</v>
      </c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O3" s="130" t="s">
        <v>225</v>
      </c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2"/>
    </row>
    <row r="4" spans="30:110" ht="15" customHeight="1">
      <c r="AD4" s="103" t="s">
        <v>205</v>
      </c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0" t="s">
        <v>439</v>
      </c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1">
        <v>20</v>
      </c>
      <c r="BO4" s="101"/>
      <c r="BP4" s="101"/>
      <c r="BQ4" s="101"/>
      <c r="BR4" s="102" t="s">
        <v>435</v>
      </c>
      <c r="BS4" s="102"/>
      <c r="BT4" s="102"/>
      <c r="BU4" s="22" t="s">
        <v>206</v>
      </c>
      <c r="CD4" s="103" t="s">
        <v>202</v>
      </c>
      <c r="CE4" s="103"/>
      <c r="CF4" s="103"/>
      <c r="CG4" s="103"/>
      <c r="CH4" s="103"/>
      <c r="CI4" s="103"/>
      <c r="CJ4" s="103"/>
      <c r="CK4" s="103"/>
      <c r="CL4" s="103"/>
      <c r="CM4" s="103"/>
      <c r="CO4" s="121" t="s">
        <v>440</v>
      </c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3"/>
    </row>
    <row r="5" spans="1:110" ht="14.25" customHeight="1">
      <c r="A5" s="80" t="s">
        <v>292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3" t="s">
        <v>203</v>
      </c>
      <c r="CE5" s="103"/>
      <c r="CF5" s="103"/>
      <c r="CG5" s="103"/>
      <c r="CH5" s="103"/>
      <c r="CI5" s="103"/>
      <c r="CJ5" s="103"/>
      <c r="CK5" s="103"/>
      <c r="CL5" s="103"/>
      <c r="CM5" s="103"/>
      <c r="CO5" s="121" t="s">
        <v>300</v>
      </c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3"/>
    </row>
    <row r="6" spans="1:110" ht="12.75" customHeight="1">
      <c r="A6" s="80" t="s">
        <v>293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100" t="s">
        <v>302</v>
      </c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D6" s="103" t="s">
        <v>294</v>
      </c>
      <c r="CE6" s="103"/>
      <c r="CF6" s="103"/>
      <c r="CG6" s="103"/>
      <c r="CH6" s="103"/>
      <c r="CI6" s="103"/>
      <c r="CJ6" s="103"/>
      <c r="CK6" s="103"/>
      <c r="CL6" s="103"/>
      <c r="CM6" s="103"/>
      <c r="CO6" s="121" t="s">
        <v>301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3"/>
    </row>
    <row r="7" spans="1:110" ht="17.25" customHeight="1">
      <c r="A7" s="80" t="s">
        <v>295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33" t="s">
        <v>122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D7" s="103" t="s">
        <v>341</v>
      </c>
      <c r="CE7" s="103"/>
      <c r="CF7" s="103"/>
      <c r="CG7" s="103"/>
      <c r="CH7" s="103"/>
      <c r="CI7" s="103"/>
      <c r="CJ7" s="103"/>
      <c r="CK7" s="103"/>
      <c r="CL7" s="103"/>
      <c r="CM7" s="103"/>
      <c r="CO7" s="121" t="s">
        <v>1</v>
      </c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3"/>
    </row>
    <row r="8" spans="1:110" ht="15" customHeight="1">
      <c r="A8" s="80" t="s">
        <v>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1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E8" s="122"/>
      <c r="DF8" s="123"/>
    </row>
    <row r="9" spans="1:110" ht="15" customHeight="1" thickBot="1">
      <c r="A9" s="80" t="s">
        <v>232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O9" s="127" t="s">
        <v>204</v>
      </c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9"/>
    </row>
    <row r="10" spans="1:110" ht="23.25" customHeight="1">
      <c r="A10" s="124" t="s">
        <v>226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</row>
    <row r="11" spans="1:110" ht="48" customHeight="1">
      <c r="A11" s="148" t="s">
        <v>194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 t="s">
        <v>195</v>
      </c>
      <c r="AD11" s="125"/>
      <c r="AE11" s="125"/>
      <c r="AF11" s="125"/>
      <c r="AG11" s="125"/>
      <c r="AH11" s="125"/>
      <c r="AI11" s="125" t="s">
        <v>298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 t="s">
        <v>233</v>
      </c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 t="s">
        <v>196</v>
      </c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 t="s">
        <v>197</v>
      </c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6"/>
    </row>
    <row r="12" spans="1:110" s="26" customFormat="1" ht="18" customHeight="1" thickBot="1">
      <c r="A12" s="148">
        <v>1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35">
        <v>2</v>
      </c>
      <c r="AD12" s="135"/>
      <c r="AE12" s="135"/>
      <c r="AF12" s="135"/>
      <c r="AG12" s="135"/>
      <c r="AH12" s="135"/>
      <c r="AI12" s="135">
        <v>3</v>
      </c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>
        <v>4</v>
      </c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>
        <v>5</v>
      </c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>
        <v>6</v>
      </c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52"/>
    </row>
    <row r="13" spans="1:111" s="21" customFormat="1" ht="24" customHeight="1">
      <c r="A13" s="149" t="s">
        <v>227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1" t="s">
        <v>199</v>
      </c>
      <c r="AD13" s="137"/>
      <c r="AE13" s="137"/>
      <c r="AF13" s="137"/>
      <c r="AG13" s="137"/>
      <c r="AH13" s="138"/>
      <c r="AI13" s="136" t="s">
        <v>200</v>
      </c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8"/>
      <c r="BC13" s="139">
        <f>SUM(BC15+BC140)</f>
        <v>10367300</v>
      </c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1"/>
      <c r="BW13" s="139">
        <f>BW15+BW140</f>
        <v>691253.27</v>
      </c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1"/>
      <c r="CO13" s="59">
        <f>BC13-BW13</f>
        <v>9676046.73</v>
      </c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2"/>
      <c r="DG13" s="28"/>
    </row>
    <row r="14" spans="1:110" ht="12.75" customHeight="1">
      <c r="A14" s="49" t="s">
        <v>198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51"/>
      <c r="AD14" s="52"/>
      <c r="AE14" s="52"/>
      <c r="AF14" s="52"/>
      <c r="AG14" s="52"/>
      <c r="AH14" s="53"/>
      <c r="AI14" s="54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3"/>
      <c r="BC14" s="55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7"/>
      <c r="BW14" s="55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7"/>
      <c r="CO14" s="55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8"/>
    </row>
    <row r="15" spans="1:110" s="36" customFormat="1" ht="33" customHeight="1">
      <c r="A15" s="114" t="s">
        <v>337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156" t="s">
        <v>199</v>
      </c>
      <c r="AD15" s="157"/>
      <c r="AE15" s="157"/>
      <c r="AF15" s="157"/>
      <c r="AG15" s="157"/>
      <c r="AH15" s="158"/>
      <c r="AI15" s="166" t="s">
        <v>285</v>
      </c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8"/>
      <c r="BC15" s="142">
        <f>BC16+BC32+BC72+BC89+BC100+BC38</f>
        <v>7057800</v>
      </c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4"/>
      <c r="BW15" s="142">
        <f>BW16+BW72+BW89+BW100+BW118</f>
        <v>183053.27</v>
      </c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4"/>
      <c r="CO15" s="145">
        <f>BC15-BW15</f>
        <v>6874746.73</v>
      </c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7"/>
    </row>
    <row r="16" spans="1:111" ht="39" customHeight="1">
      <c r="A16" s="97" t="s">
        <v>235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165" t="s">
        <v>199</v>
      </c>
      <c r="AD16" s="154"/>
      <c r="AE16" s="154"/>
      <c r="AF16" s="154"/>
      <c r="AG16" s="154"/>
      <c r="AH16" s="155"/>
      <c r="AI16" s="153" t="s">
        <v>56</v>
      </c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04">
        <f>SUM(BC17)</f>
        <v>1194100</v>
      </c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34"/>
      <c r="BW16" s="104">
        <f>BW17</f>
        <v>51316.38</v>
      </c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34"/>
      <c r="CO16" s="104">
        <f>BC16-BW16</f>
        <v>1142783.62</v>
      </c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6"/>
      <c r="DG16" s="28"/>
    </row>
    <row r="17" spans="1:110" s="21" customFormat="1" ht="26.25" customHeight="1">
      <c r="A17" s="63" t="s">
        <v>236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4"/>
      <c r="AC17" s="65" t="s">
        <v>199</v>
      </c>
      <c r="AD17" s="66"/>
      <c r="AE17" s="66"/>
      <c r="AF17" s="66"/>
      <c r="AG17" s="66"/>
      <c r="AH17" s="67"/>
      <c r="AI17" s="68" t="s">
        <v>57</v>
      </c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7"/>
      <c r="BC17" s="59">
        <f>BC18</f>
        <v>1194100</v>
      </c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1"/>
      <c r="BW17" s="59">
        <f>BW18+BW24+BW28</f>
        <v>51316.38</v>
      </c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1"/>
      <c r="CO17" s="59">
        <f>BC17-BW17</f>
        <v>1142783.62</v>
      </c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2"/>
    </row>
    <row r="18" spans="1:110" s="21" customFormat="1" ht="122.25" customHeight="1">
      <c r="A18" s="63" t="s">
        <v>338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65" t="s">
        <v>199</v>
      </c>
      <c r="AD18" s="66"/>
      <c r="AE18" s="66"/>
      <c r="AF18" s="66"/>
      <c r="AG18" s="66"/>
      <c r="AH18" s="67"/>
      <c r="AI18" s="68" t="s">
        <v>58</v>
      </c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7"/>
      <c r="BC18" s="59">
        <f>BC19</f>
        <v>1194100</v>
      </c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1"/>
      <c r="BW18" s="59">
        <f>BW19+BW20+BW22</f>
        <v>51316.38</v>
      </c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1"/>
      <c r="CO18" s="59">
        <f>BC18-BW18</f>
        <v>1142783.62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2"/>
    </row>
    <row r="19" spans="1:110" ht="150.75" customHeight="1">
      <c r="A19" s="49" t="s">
        <v>340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50"/>
      <c r="AC19" s="51" t="s">
        <v>199</v>
      </c>
      <c r="AD19" s="52"/>
      <c r="AE19" s="52"/>
      <c r="AF19" s="52"/>
      <c r="AG19" s="52"/>
      <c r="AH19" s="53"/>
      <c r="AI19" s="54" t="s">
        <v>59</v>
      </c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5">
        <v>1194100</v>
      </c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W19" s="55">
        <v>51316.38</v>
      </c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7"/>
      <c r="CO19" s="59">
        <f>BC19-BW19</f>
        <v>1142783.62</v>
      </c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2"/>
    </row>
    <row r="20" spans="1:110" ht="120.75" customHeight="1" hidden="1">
      <c r="A20" s="49" t="s">
        <v>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50"/>
      <c r="AC20" s="51" t="s">
        <v>199</v>
      </c>
      <c r="AD20" s="52"/>
      <c r="AE20" s="52"/>
      <c r="AF20" s="52"/>
      <c r="AG20" s="52"/>
      <c r="AH20" s="53"/>
      <c r="AI20" s="54" t="s">
        <v>345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3"/>
      <c r="BC20" s="55" t="s">
        <v>299</v>
      </c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7"/>
      <c r="BW20" s="55">
        <v>0</v>
      </c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7"/>
      <c r="CO20" s="55" t="s">
        <v>299</v>
      </c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8"/>
    </row>
    <row r="21" spans="1:110" ht="121.5" customHeight="1" hidden="1">
      <c r="A21" s="49" t="s">
        <v>5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50"/>
      <c r="AC21" s="51" t="s">
        <v>199</v>
      </c>
      <c r="AD21" s="52"/>
      <c r="AE21" s="52"/>
      <c r="AF21" s="52"/>
      <c r="AG21" s="52"/>
      <c r="AH21" s="53"/>
      <c r="AI21" s="54" t="s">
        <v>342</v>
      </c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3"/>
      <c r="BC21" s="55" t="s">
        <v>299</v>
      </c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W21" s="55">
        <v>0</v>
      </c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7"/>
      <c r="CO21" s="55">
        <f>-BW21</f>
        <v>0</v>
      </c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8"/>
    </row>
    <row r="22" spans="1:110" ht="144" customHeight="1" hidden="1">
      <c r="A22" s="49" t="s">
        <v>74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50"/>
      <c r="AC22" s="51" t="s">
        <v>199</v>
      </c>
      <c r="AD22" s="52"/>
      <c r="AE22" s="52"/>
      <c r="AF22" s="52"/>
      <c r="AG22" s="52"/>
      <c r="AH22" s="53"/>
      <c r="AI22" s="54" t="s">
        <v>163</v>
      </c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3"/>
      <c r="BC22" s="55" t="s">
        <v>299</v>
      </c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7"/>
      <c r="BW22" s="55">
        <v>0</v>
      </c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7"/>
      <c r="CO22" s="55" t="s">
        <v>299</v>
      </c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8"/>
    </row>
    <row r="23" spans="1:110" ht="140.25" customHeight="1" hidden="1">
      <c r="A23" s="49" t="s">
        <v>74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50"/>
      <c r="AC23" s="51" t="s">
        <v>199</v>
      </c>
      <c r="AD23" s="52"/>
      <c r="AE23" s="52"/>
      <c r="AF23" s="52"/>
      <c r="AG23" s="52"/>
      <c r="AH23" s="53"/>
      <c r="AI23" s="54" t="s">
        <v>264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3"/>
      <c r="BC23" s="55" t="s">
        <v>299</v>
      </c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5">
        <v>0</v>
      </c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7"/>
      <c r="CO23" s="55" t="s">
        <v>299</v>
      </c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8"/>
    </row>
    <row r="24" spans="1:110" s="21" customFormat="1" ht="164.25" customHeight="1" hidden="1">
      <c r="A24" s="63" t="s">
        <v>349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4"/>
      <c r="AC24" s="65" t="s">
        <v>199</v>
      </c>
      <c r="AD24" s="66"/>
      <c r="AE24" s="66"/>
      <c r="AF24" s="66"/>
      <c r="AG24" s="66"/>
      <c r="AH24" s="67"/>
      <c r="AI24" s="68" t="s">
        <v>346</v>
      </c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7"/>
      <c r="BC24" s="59" t="s">
        <v>299</v>
      </c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1"/>
      <c r="BW24" s="59">
        <f>BW27+BW25</f>
        <v>0</v>
      </c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1"/>
      <c r="CO24" s="59" t="s">
        <v>299</v>
      </c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2"/>
    </row>
    <row r="25" spans="1:110" s="23" customFormat="1" ht="202.5" customHeight="1" hidden="1">
      <c r="A25" s="43" t="s">
        <v>350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4"/>
      <c r="AC25" s="45" t="s">
        <v>199</v>
      </c>
      <c r="AD25" s="46"/>
      <c r="AE25" s="46"/>
      <c r="AF25" s="46"/>
      <c r="AG25" s="46"/>
      <c r="AH25" s="46"/>
      <c r="AI25" s="46" t="s">
        <v>347</v>
      </c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7" t="s">
        <v>299</v>
      </c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>
        <v>0</v>
      </c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 t="s">
        <v>299</v>
      </c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8"/>
    </row>
    <row r="26" spans="1:110" s="23" customFormat="1" ht="159.75" customHeight="1" hidden="1">
      <c r="A26" s="43" t="s">
        <v>362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5" t="s">
        <v>199</v>
      </c>
      <c r="AD26" s="46"/>
      <c r="AE26" s="46"/>
      <c r="AF26" s="46"/>
      <c r="AG26" s="46"/>
      <c r="AH26" s="46"/>
      <c r="AI26" s="46" t="s">
        <v>363</v>
      </c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7" t="s">
        <v>299</v>
      </c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>
        <v>0</v>
      </c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 t="s">
        <v>299</v>
      </c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8"/>
    </row>
    <row r="27" spans="1:110" s="23" customFormat="1" ht="294" customHeight="1" hidden="1">
      <c r="A27" s="43" t="s">
        <v>359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4"/>
      <c r="AC27" s="45" t="s">
        <v>199</v>
      </c>
      <c r="AD27" s="46"/>
      <c r="AE27" s="46"/>
      <c r="AF27" s="46"/>
      <c r="AG27" s="46"/>
      <c r="AH27" s="46"/>
      <c r="AI27" s="46" t="s">
        <v>358</v>
      </c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7" t="s">
        <v>299</v>
      </c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>
        <v>0</v>
      </c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 t="s">
        <v>299</v>
      </c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8"/>
    </row>
    <row r="28" spans="1:110" s="21" customFormat="1" ht="75" customHeight="1" hidden="1">
      <c r="A28" s="63" t="s">
        <v>217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4"/>
      <c r="AC28" s="65" t="s">
        <v>199</v>
      </c>
      <c r="AD28" s="66"/>
      <c r="AE28" s="66"/>
      <c r="AF28" s="66"/>
      <c r="AG28" s="66"/>
      <c r="AH28" s="67"/>
      <c r="AI28" s="68" t="s">
        <v>60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7"/>
      <c r="BC28" s="59" t="s">
        <v>299</v>
      </c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1"/>
      <c r="BW28" s="59">
        <f>BW31+BW29+BW30</f>
        <v>0</v>
      </c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1"/>
      <c r="CO28" s="59" t="s">
        <v>299</v>
      </c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2"/>
    </row>
    <row r="29" spans="1:110" s="23" customFormat="1" ht="107.25" customHeight="1" hidden="1">
      <c r="A29" s="49" t="s">
        <v>141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50"/>
      <c r="AC29" s="45" t="s">
        <v>199</v>
      </c>
      <c r="AD29" s="46"/>
      <c r="AE29" s="46"/>
      <c r="AF29" s="46"/>
      <c r="AG29" s="46"/>
      <c r="AH29" s="46"/>
      <c r="AI29" s="46" t="s">
        <v>61</v>
      </c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7" t="s">
        <v>299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>
        <v>0</v>
      </c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 t="s">
        <v>299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8"/>
    </row>
    <row r="30" spans="1:110" s="23" customFormat="1" ht="81" customHeight="1" hidden="1">
      <c r="A30" s="49" t="s">
        <v>75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50"/>
      <c r="AC30" s="45" t="s">
        <v>199</v>
      </c>
      <c r="AD30" s="46"/>
      <c r="AE30" s="46"/>
      <c r="AF30" s="46"/>
      <c r="AG30" s="46"/>
      <c r="AH30" s="46"/>
      <c r="AI30" s="46" t="s">
        <v>76</v>
      </c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7" t="s">
        <v>299</v>
      </c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>
        <v>0</v>
      </c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 t="s">
        <v>299</v>
      </c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8"/>
    </row>
    <row r="31" spans="1:110" s="23" customFormat="1" ht="117" customHeight="1" hidden="1">
      <c r="A31" s="49" t="s">
        <v>339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50"/>
      <c r="AC31" s="45" t="s">
        <v>199</v>
      </c>
      <c r="AD31" s="46"/>
      <c r="AE31" s="46"/>
      <c r="AF31" s="46"/>
      <c r="AG31" s="46"/>
      <c r="AH31" s="46"/>
      <c r="AI31" s="46" t="s">
        <v>114</v>
      </c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7" t="s">
        <v>299</v>
      </c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>
        <v>0</v>
      </c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 t="s">
        <v>299</v>
      </c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8"/>
    </row>
    <row r="32" spans="1:111" s="34" customFormat="1" ht="48" customHeight="1" hidden="1">
      <c r="A32" s="116" t="s">
        <v>125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7"/>
      <c r="AC32" s="113" t="s">
        <v>199</v>
      </c>
      <c r="AD32" s="94"/>
      <c r="AE32" s="94"/>
      <c r="AF32" s="94"/>
      <c r="AG32" s="94"/>
      <c r="AH32" s="94"/>
      <c r="AI32" s="94" t="s">
        <v>13</v>
      </c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3">
        <f>BC33</f>
        <v>0</v>
      </c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>
        <f>BW33+BW53</f>
        <v>0</v>
      </c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170">
        <f aca="true" t="shared" si="0" ref="CO32:CO41">BC32-BW32</f>
        <v>0</v>
      </c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2"/>
      <c r="DG32" s="33"/>
    </row>
    <row r="33" spans="1:110" s="21" customFormat="1" ht="48" customHeight="1" hidden="1">
      <c r="A33" s="63" t="s">
        <v>124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71" t="s">
        <v>199</v>
      </c>
      <c r="AD33" s="72"/>
      <c r="AE33" s="72"/>
      <c r="AF33" s="72"/>
      <c r="AG33" s="72"/>
      <c r="AH33" s="72"/>
      <c r="AI33" s="72" t="s">
        <v>14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3">
        <f>BC34+BC35+BC36</f>
        <v>0</v>
      </c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>
        <f>BW34+BW35+BW36+BW37</f>
        <v>0</v>
      </c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>
        <f t="shared" si="0"/>
        <v>0</v>
      </c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8"/>
    </row>
    <row r="34" spans="1:110" ht="97.5" customHeight="1" hidden="1">
      <c r="A34" s="49" t="s">
        <v>126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50"/>
      <c r="AC34" s="74" t="s">
        <v>199</v>
      </c>
      <c r="AD34" s="75"/>
      <c r="AE34" s="75"/>
      <c r="AF34" s="75"/>
      <c r="AG34" s="75"/>
      <c r="AH34" s="75"/>
      <c r="AI34" s="75" t="s">
        <v>15</v>
      </c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69">
        <v>0</v>
      </c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109">
        <v>0</v>
      </c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69">
        <f t="shared" si="0"/>
        <v>0</v>
      </c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70"/>
    </row>
    <row r="35" spans="1:110" ht="128.25" customHeight="1" hidden="1">
      <c r="A35" s="49" t="s">
        <v>127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0"/>
      <c r="AC35" s="74" t="s">
        <v>199</v>
      </c>
      <c r="AD35" s="75"/>
      <c r="AE35" s="75"/>
      <c r="AF35" s="75"/>
      <c r="AG35" s="75"/>
      <c r="AH35" s="75"/>
      <c r="AI35" s="75" t="s">
        <v>16</v>
      </c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69">
        <v>0</v>
      </c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>
        <v>0</v>
      </c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>
        <f t="shared" si="0"/>
        <v>0</v>
      </c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70"/>
    </row>
    <row r="36" spans="1:110" ht="109.5" customHeight="1" hidden="1">
      <c r="A36" s="49" t="s">
        <v>128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0"/>
      <c r="AC36" s="74" t="s">
        <v>199</v>
      </c>
      <c r="AD36" s="75"/>
      <c r="AE36" s="75"/>
      <c r="AF36" s="75"/>
      <c r="AG36" s="75"/>
      <c r="AH36" s="75"/>
      <c r="AI36" s="75" t="s">
        <v>17</v>
      </c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69">
        <v>0</v>
      </c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>
        <v>0</v>
      </c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>
        <f t="shared" si="0"/>
        <v>0</v>
      </c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70"/>
    </row>
    <row r="37" spans="1:110" ht="105" customHeight="1" hidden="1">
      <c r="A37" s="49" t="s">
        <v>129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50"/>
      <c r="AC37" s="74" t="s">
        <v>199</v>
      </c>
      <c r="AD37" s="75"/>
      <c r="AE37" s="75"/>
      <c r="AF37" s="75"/>
      <c r="AG37" s="75"/>
      <c r="AH37" s="75"/>
      <c r="AI37" s="75" t="s">
        <v>18</v>
      </c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69" t="s">
        <v>299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>
        <v>0</v>
      </c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>
        <f>-BW37</f>
        <v>0</v>
      </c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70"/>
    </row>
    <row r="38" spans="1:111" s="34" customFormat="1" ht="24" customHeight="1">
      <c r="A38" s="97" t="s">
        <v>237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8"/>
      <c r="AC38" s="96" t="s">
        <v>199</v>
      </c>
      <c r="AD38" s="83"/>
      <c r="AE38" s="83"/>
      <c r="AF38" s="83"/>
      <c r="AG38" s="83"/>
      <c r="AH38" s="83"/>
      <c r="AI38" s="83" t="s">
        <v>19</v>
      </c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92">
        <f>BC59</f>
        <v>500500</v>
      </c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 t="str">
        <f>BW59</f>
        <v>-</v>
      </c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59">
        <f>BC38</f>
        <v>500500</v>
      </c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2"/>
      <c r="DG38" s="33"/>
    </row>
    <row r="39" spans="1:110" s="21" customFormat="1" ht="36" customHeight="1" hidden="1">
      <c r="A39" s="63" t="s">
        <v>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71" t="s">
        <v>199</v>
      </c>
      <c r="AD39" s="72"/>
      <c r="AE39" s="72"/>
      <c r="AF39" s="72"/>
      <c r="AG39" s="72"/>
      <c r="AH39" s="72"/>
      <c r="AI39" s="72" t="s">
        <v>21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>
        <f>BW40+BW49+BW56</f>
        <v>0</v>
      </c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>
        <f t="shared" si="0"/>
        <v>0</v>
      </c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8"/>
    </row>
    <row r="40" spans="1:110" s="21" customFormat="1" ht="50.25" customHeight="1" hidden="1">
      <c r="A40" s="63" t="s">
        <v>155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71" t="s">
        <v>199</v>
      </c>
      <c r="AD40" s="72"/>
      <c r="AE40" s="72"/>
      <c r="AF40" s="72"/>
      <c r="AG40" s="72"/>
      <c r="AH40" s="72"/>
      <c r="AI40" s="72" t="s">
        <v>22</v>
      </c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3" t="str">
        <f>BC41</f>
        <v>-</v>
      </c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>
        <f>BW41+BW44</f>
        <v>0</v>
      </c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 t="e">
        <f t="shared" si="0"/>
        <v>#VALUE!</v>
      </c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8"/>
    </row>
    <row r="41" spans="1:110" s="21" customFormat="1" ht="50.25" customHeight="1" hidden="1">
      <c r="A41" s="159" t="s">
        <v>167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71" t="s">
        <v>199</v>
      </c>
      <c r="AD41" s="72"/>
      <c r="AE41" s="72"/>
      <c r="AF41" s="72"/>
      <c r="AG41" s="72"/>
      <c r="AH41" s="72"/>
      <c r="AI41" s="72" t="s">
        <v>23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3" t="s">
        <v>299</v>
      </c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>
        <f>BW42+BW43</f>
        <v>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 t="e">
        <f t="shared" si="0"/>
        <v>#VALUE!</v>
      </c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8"/>
    </row>
    <row r="42" spans="1:110" ht="93" customHeight="1" hidden="1">
      <c r="A42" s="163" t="s">
        <v>136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4"/>
      <c r="AC42" s="74" t="s">
        <v>199</v>
      </c>
      <c r="AD42" s="75"/>
      <c r="AE42" s="75"/>
      <c r="AF42" s="75"/>
      <c r="AG42" s="75"/>
      <c r="AH42" s="75"/>
      <c r="AI42" s="75" t="s">
        <v>24</v>
      </c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69" t="s">
        <v>299</v>
      </c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>
        <v>0</v>
      </c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>
        <f>-BW42</f>
        <v>0</v>
      </c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70"/>
    </row>
    <row r="43" spans="1:110" ht="50.25" customHeight="1" hidden="1">
      <c r="A43" s="163" t="s">
        <v>167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4"/>
      <c r="AC43" s="74" t="s">
        <v>199</v>
      </c>
      <c r="AD43" s="75"/>
      <c r="AE43" s="75"/>
      <c r="AF43" s="75"/>
      <c r="AG43" s="75"/>
      <c r="AH43" s="75"/>
      <c r="AI43" s="75" t="s">
        <v>25</v>
      </c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69" t="s">
        <v>299</v>
      </c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>
        <v>0</v>
      </c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>
        <f>-BW43</f>
        <v>0</v>
      </c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70"/>
    </row>
    <row r="44" spans="1:110" s="27" customFormat="1" ht="69.75" customHeight="1" hidden="1">
      <c r="A44" s="161" t="s">
        <v>165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2"/>
      <c r="AC44" s="81" t="s">
        <v>199</v>
      </c>
      <c r="AD44" s="82"/>
      <c r="AE44" s="82"/>
      <c r="AF44" s="82"/>
      <c r="AG44" s="82"/>
      <c r="AH44" s="82"/>
      <c r="AI44" s="82" t="s">
        <v>168</v>
      </c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120" t="s">
        <v>299</v>
      </c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20"/>
      <c r="BS44" s="120"/>
      <c r="BT44" s="120"/>
      <c r="BU44" s="120"/>
      <c r="BV44" s="120"/>
      <c r="BW44" s="120">
        <f>BW47</f>
        <v>0</v>
      </c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20"/>
      <c r="CL44" s="120"/>
      <c r="CM44" s="120"/>
      <c r="CN44" s="120"/>
      <c r="CO44" s="120">
        <f>-BW44</f>
        <v>0</v>
      </c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73"/>
    </row>
    <row r="45" spans="1:110" s="23" customFormat="1" ht="69.75" customHeight="1" hidden="1">
      <c r="A45" s="174" t="s">
        <v>165</v>
      </c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5"/>
      <c r="AC45" s="45" t="s">
        <v>199</v>
      </c>
      <c r="AD45" s="46"/>
      <c r="AE45" s="46"/>
      <c r="AF45" s="46"/>
      <c r="AG45" s="46"/>
      <c r="AH45" s="46"/>
      <c r="AI45" s="46" t="s">
        <v>157</v>
      </c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7" t="s">
        <v>299</v>
      </c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>
        <v>0</v>
      </c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>
        <f>-BW45</f>
        <v>0</v>
      </c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8"/>
    </row>
    <row r="46" spans="1:110" s="23" customFormat="1" ht="15" customHeight="1" hidden="1">
      <c r="A46" s="118" t="s">
        <v>8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9"/>
      <c r="AC46" s="45" t="s">
        <v>199</v>
      </c>
      <c r="AD46" s="46"/>
      <c r="AE46" s="46"/>
      <c r="AF46" s="46"/>
      <c r="AG46" s="46"/>
      <c r="AH46" s="46"/>
      <c r="AI46" s="46" t="s">
        <v>250</v>
      </c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7" t="s">
        <v>299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>
        <v>0</v>
      </c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>
        <f aca="true" t="shared" si="1" ref="CO46:CO54">-BW46</f>
        <v>0</v>
      </c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8"/>
    </row>
    <row r="47" spans="1:110" s="23" customFormat="1" ht="69" customHeight="1" hidden="1">
      <c r="A47" s="118" t="s">
        <v>176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45" t="s">
        <v>199</v>
      </c>
      <c r="AD47" s="46"/>
      <c r="AE47" s="46"/>
      <c r="AF47" s="46"/>
      <c r="AG47" s="46"/>
      <c r="AH47" s="46"/>
      <c r="AI47" s="46" t="s">
        <v>177</v>
      </c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7" t="s">
        <v>299</v>
      </c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>
        <v>0</v>
      </c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>
        <f t="shared" si="1"/>
        <v>0</v>
      </c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8"/>
    </row>
    <row r="48" spans="1:110" s="23" customFormat="1" ht="15" customHeight="1" hidden="1">
      <c r="A48" s="174" t="s">
        <v>165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5"/>
      <c r="AC48" s="45" t="s">
        <v>199</v>
      </c>
      <c r="AD48" s="46"/>
      <c r="AE48" s="46"/>
      <c r="AF48" s="46"/>
      <c r="AG48" s="46"/>
      <c r="AH48" s="46"/>
      <c r="AI48" s="46" t="s">
        <v>173</v>
      </c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7" t="s">
        <v>299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>
        <v>0</v>
      </c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>
        <f t="shared" si="1"/>
        <v>0</v>
      </c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8"/>
    </row>
    <row r="49" spans="1:110" s="21" customFormat="1" ht="71.25" customHeight="1" hidden="1">
      <c r="A49" s="63" t="s">
        <v>332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1" t="s">
        <v>199</v>
      </c>
      <c r="AD49" s="72"/>
      <c r="AE49" s="72"/>
      <c r="AF49" s="72"/>
      <c r="AG49" s="72"/>
      <c r="AH49" s="72"/>
      <c r="AI49" s="72" t="s">
        <v>26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3" t="str">
        <f>BC50</f>
        <v>-</v>
      </c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>
        <f>BW50</f>
        <v>0</v>
      </c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>
        <f>-BW49</f>
        <v>0</v>
      </c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8"/>
    </row>
    <row r="50" spans="1:110" s="21" customFormat="1" ht="69" customHeight="1" hidden="1">
      <c r="A50" s="63" t="s">
        <v>175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1" t="s">
        <v>199</v>
      </c>
      <c r="AD50" s="72"/>
      <c r="AE50" s="72"/>
      <c r="AF50" s="72"/>
      <c r="AG50" s="72"/>
      <c r="AH50" s="72"/>
      <c r="AI50" s="72" t="s">
        <v>27</v>
      </c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3" t="s">
        <v>299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>
        <f>BW51+BW52</f>
        <v>0</v>
      </c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f>-BW50</f>
        <v>0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8"/>
    </row>
    <row r="51" spans="1:110" ht="104.25" customHeight="1" hidden="1">
      <c r="A51" s="49" t="s">
        <v>142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50"/>
      <c r="AC51" s="74" t="s">
        <v>199</v>
      </c>
      <c r="AD51" s="75"/>
      <c r="AE51" s="75"/>
      <c r="AF51" s="75"/>
      <c r="AG51" s="75"/>
      <c r="AH51" s="75"/>
      <c r="AI51" s="75" t="s">
        <v>28</v>
      </c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69" t="s">
        <v>299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>
        <f>-BW51</f>
        <v>0</v>
      </c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70"/>
    </row>
    <row r="52" spans="1:110" ht="63" customHeight="1" hidden="1">
      <c r="A52" s="49" t="s">
        <v>135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74" t="s">
        <v>199</v>
      </c>
      <c r="AD52" s="75"/>
      <c r="AE52" s="75"/>
      <c r="AF52" s="75"/>
      <c r="AG52" s="75"/>
      <c r="AH52" s="75"/>
      <c r="AI52" s="75" t="s">
        <v>134</v>
      </c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69" t="s">
        <v>299</v>
      </c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>
        <f>-BW52</f>
        <v>0</v>
      </c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70"/>
    </row>
    <row r="53" spans="1:110" s="21" customFormat="1" ht="86.25" customHeight="1" hidden="1">
      <c r="A53" s="63" t="s">
        <v>179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71" t="s">
        <v>199</v>
      </c>
      <c r="AD53" s="72"/>
      <c r="AE53" s="72"/>
      <c r="AF53" s="72"/>
      <c r="AG53" s="72"/>
      <c r="AH53" s="72"/>
      <c r="AI53" s="72" t="s">
        <v>158</v>
      </c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3" t="s">
        <v>299</v>
      </c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>
        <f>BW54+BW55</f>
        <v>0</v>
      </c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>
        <f>-BW53</f>
        <v>0</v>
      </c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8"/>
    </row>
    <row r="54" spans="1:110" s="23" customFormat="1" ht="15" customHeight="1" hidden="1">
      <c r="A54" s="118" t="s">
        <v>180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9"/>
      <c r="AC54" s="45" t="s">
        <v>199</v>
      </c>
      <c r="AD54" s="46"/>
      <c r="AE54" s="46"/>
      <c r="AF54" s="46"/>
      <c r="AG54" s="46"/>
      <c r="AH54" s="46"/>
      <c r="AI54" s="46" t="s">
        <v>159</v>
      </c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7" t="s">
        <v>299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>
        <v>0</v>
      </c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>
        <f t="shared" si="1"/>
        <v>0</v>
      </c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8"/>
    </row>
    <row r="55" spans="1:110" s="23" customFormat="1" ht="77.25" customHeight="1" hidden="1">
      <c r="A55" s="118" t="s">
        <v>185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9"/>
      <c r="AC55" s="45" t="s">
        <v>199</v>
      </c>
      <c r="AD55" s="46"/>
      <c r="AE55" s="46"/>
      <c r="AF55" s="46"/>
      <c r="AG55" s="46"/>
      <c r="AH55" s="46"/>
      <c r="AI55" s="46" t="s">
        <v>178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7" t="s">
        <v>299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>
        <v>0</v>
      </c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>
        <f>-BW55</f>
        <v>0</v>
      </c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8"/>
    </row>
    <row r="56" spans="1:110" s="21" customFormat="1" ht="36" customHeight="1" hidden="1">
      <c r="A56" s="63" t="s">
        <v>164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4"/>
      <c r="AC56" s="71" t="s">
        <v>199</v>
      </c>
      <c r="AD56" s="72"/>
      <c r="AE56" s="72"/>
      <c r="AF56" s="72"/>
      <c r="AG56" s="72"/>
      <c r="AH56" s="72"/>
      <c r="AI56" s="72" t="s">
        <v>29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3" t="s">
        <v>299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>
        <f>BW57+BW58</f>
        <v>0</v>
      </c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>
        <f>-BW56</f>
        <v>0</v>
      </c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8"/>
    </row>
    <row r="57" spans="1:110" ht="83.25" customHeight="1" hidden="1">
      <c r="A57" s="49" t="s">
        <v>137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50"/>
      <c r="AC57" s="74" t="s">
        <v>199</v>
      </c>
      <c r="AD57" s="75"/>
      <c r="AE57" s="75"/>
      <c r="AF57" s="75"/>
      <c r="AG57" s="75"/>
      <c r="AH57" s="75"/>
      <c r="AI57" s="75" t="s">
        <v>31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69" t="s">
        <v>299</v>
      </c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>
        <f>-BW57</f>
        <v>0</v>
      </c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70"/>
    </row>
    <row r="58" spans="1:110" ht="50.25" customHeight="1" hidden="1">
      <c r="A58" s="49" t="s">
        <v>151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74" t="s">
        <v>199</v>
      </c>
      <c r="AD58" s="75"/>
      <c r="AE58" s="75"/>
      <c r="AF58" s="75"/>
      <c r="AG58" s="75"/>
      <c r="AH58" s="75"/>
      <c r="AI58" s="75" t="s">
        <v>77</v>
      </c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69" t="s">
        <v>299</v>
      </c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>
        <f>-BW58</f>
        <v>0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21" customFormat="1" ht="25.5" customHeight="1">
      <c r="A59" s="63" t="s">
        <v>238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71" t="s">
        <v>199</v>
      </c>
      <c r="AD59" s="72"/>
      <c r="AE59" s="72"/>
      <c r="AF59" s="72"/>
      <c r="AG59" s="72"/>
      <c r="AH59" s="72"/>
      <c r="AI59" s="72" t="s">
        <v>32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3">
        <f>BC60</f>
        <v>500500</v>
      </c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 t="str">
        <f>BW60</f>
        <v>-</v>
      </c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59">
        <f>BC59</f>
        <v>500500</v>
      </c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2"/>
    </row>
    <row r="60" spans="1:110" s="21" customFormat="1" ht="39.75" customHeight="1">
      <c r="A60" s="63" t="s">
        <v>238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4"/>
      <c r="AC60" s="71" t="s">
        <v>199</v>
      </c>
      <c r="AD60" s="72"/>
      <c r="AE60" s="72"/>
      <c r="AF60" s="72"/>
      <c r="AG60" s="72"/>
      <c r="AH60" s="72"/>
      <c r="AI60" s="72" t="s">
        <v>33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59">
        <f>BC61</f>
        <v>500500</v>
      </c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1"/>
      <c r="BW60" s="73" t="s">
        <v>299</v>
      </c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59">
        <f>BC60</f>
        <v>500500</v>
      </c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2"/>
    </row>
    <row r="61" spans="1:110" ht="64.5" customHeight="1">
      <c r="A61" s="49" t="s">
        <v>80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50"/>
      <c r="AC61" s="74" t="s">
        <v>199</v>
      </c>
      <c r="AD61" s="75"/>
      <c r="AE61" s="75"/>
      <c r="AF61" s="75"/>
      <c r="AG61" s="75"/>
      <c r="AH61" s="75"/>
      <c r="AI61" s="75" t="s">
        <v>34</v>
      </c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69">
        <v>500500</v>
      </c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 t="s">
        <v>299</v>
      </c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59">
        <f>BC61</f>
        <v>500500</v>
      </c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2"/>
    </row>
    <row r="62" spans="1:110" ht="36" customHeight="1" hidden="1">
      <c r="A62" s="49" t="s">
        <v>81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50"/>
      <c r="AC62" s="74" t="s">
        <v>199</v>
      </c>
      <c r="AD62" s="75"/>
      <c r="AE62" s="75"/>
      <c r="AF62" s="75"/>
      <c r="AG62" s="75"/>
      <c r="AH62" s="75"/>
      <c r="AI62" s="75" t="s">
        <v>78</v>
      </c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69" t="s">
        <v>299</v>
      </c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>
        <v>0</v>
      </c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 t="s">
        <v>299</v>
      </c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70"/>
    </row>
    <row r="63" spans="1:110" ht="82.5" customHeight="1" hidden="1">
      <c r="A63" s="49" t="s">
        <v>351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50"/>
      <c r="AC63" s="74" t="s">
        <v>199</v>
      </c>
      <c r="AD63" s="75"/>
      <c r="AE63" s="75"/>
      <c r="AF63" s="75"/>
      <c r="AG63" s="75"/>
      <c r="AH63" s="75"/>
      <c r="AI63" s="75" t="s">
        <v>348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69" t="s">
        <v>299</v>
      </c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>
        <v>0</v>
      </c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 t="s">
        <v>299</v>
      </c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70"/>
    </row>
    <row r="64" spans="1:110" s="21" customFormat="1" ht="49.5" customHeight="1" hidden="1">
      <c r="A64" s="63" t="s">
        <v>161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4"/>
      <c r="AC64" s="71" t="s">
        <v>199</v>
      </c>
      <c r="AD64" s="72"/>
      <c r="AE64" s="72"/>
      <c r="AF64" s="72"/>
      <c r="AG64" s="72"/>
      <c r="AH64" s="72"/>
      <c r="AI64" s="72" t="s">
        <v>160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59" t="s">
        <v>299</v>
      </c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1"/>
      <c r="BW64" s="73">
        <f>BW65+BW66+BW67</f>
        <v>0</v>
      </c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>
        <f>-BW64</f>
        <v>0</v>
      </c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8"/>
    </row>
    <row r="65" spans="1:110" ht="48" customHeight="1" hidden="1">
      <c r="A65" s="49" t="s">
        <v>161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50"/>
      <c r="AC65" s="74" t="s">
        <v>199</v>
      </c>
      <c r="AD65" s="75"/>
      <c r="AE65" s="75"/>
      <c r="AF65" s="75"/>
      <c r="AG65" s="75"/>
      <c r="AH65" s="75"/>
      <c r="AI65" s="75" t="s">
        <v>162</v>
      </c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69" t="s">
        <v>299</v>
      </c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73">
        <f>-BW65</f>
        <v>0</v>
      </c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8"/>
    </row>
    <row r="66" spans="1:110" s="23" customFormat="1" ht="48" customHeight="1" hidden="1">
      <c r="A66" s="118" t="s">
        <v>161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9"/>
      <c r="AC66" s="45" t="s">
        <v>199</v>
      </c>
      <c r="AD66" s="46"/>
      <c r="AE66" s="46"/>
      <c r="AF66" s="46"/>
      <c r="AG66" s="46"/>
      <c r="AH66" s="46"/>
      <c r="AI66" s="46" t="s">
        <v>188</v>
      </c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7" t="s">
        <v>299</v>
      </c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>
        <v>0</v>
      </c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>
        <f>-BW66</f>
        <v>0</v>
      </c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8"/>
    </row>
    <row r="67" spans="1:110" s="23" customFormat="1" ht="15" customHeight="1" hidden="1">
      <c r="A67" s="118" t="s">
        <v>161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45" t="s">
        <v>199</v>
      </c>
      <c r="AD67" s="46"/>
      <c r="AE67" s="46"/>
      <c r="AF67" s="46"/>
      <c r="AG67" s="46"/>
      <c r="AH67" s="46"/>
      <c r="AI67" s="46" t="s">
        <v>189</v>
      </c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7" t="s">
        <v>299</v>
      </c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>
        <v>0</v>
      </c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>
        <v>0</v>
      </c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8"/>
    </row>
    <row r="68" spans="1:110" s="23" customFormat="1" ht="18" customHeight="1" hidden="1">
      <c r="A68" s="118" t="s">
        <v>174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9"/>
      <c r="AC68" s="45" t="s">
        <v>199</v>
      </c>
      <c r="AD68" s="46"/>
      <c r="AE68" s="46"/>
      <c r="AF68" s="46"/>
      <c r="AG68" s="46"/>
      <c r="AH68" s="46"/>
      <c r="AI68" s="46" t="s">
        <v>303</v>
      </c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 t="s">
        <v>299</v>
      </c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>
        <v>0</v>
      </c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69">
        <f>-BW68</f>
        <v>0</v>
      </c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  <c r="DC68" s="69"/>
      <c r="DD68" s="69"/>
      <c r="DE68" s="69"/>
      <c r="DF68" s="70"/>
    </row>
    <row r="69" spans="1:110" s="21" customFormat="1" ht="48" customHeight="1" hidden="1">
      <c r="A69" s="63" t="s">
        <v>221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4"/>
      <c r="AC69" s="71" t="s">
        <v>199</v>
      </c>
      <c r="AD69" s="72"/>
      <c r="AE69" s="72"/>
      <c r="AF69" s="72"/>
      <c r="AG69" s="72"/>
      <c r="AH69" s="72"/>
      <c r="AI69" s="72" t="s">
        <v>160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59" t="s">
        <v>299</v>
      </c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1"/>
      <c r="BW69" s="73">
        <f>BW70+BW71</f>
        <v>0</v>
      </c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>
        <f>-BW69</f>
        <v>0</v>
      </c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8"/>
    </row>
    <row r="70" spans="1:110" s="23" customFormat="1" ht="41.25" customHeight="1" hidden="1">
      <c r="A70" s="49" t="s">
        <v>153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50"/>
      <c r="AC70" s="45" t="s">
        <v>199</v>
      </c>
      <c r="AD70" s="46"/>
      <c r="AE70" s="46"/>
      <c r="AF70" s="46"/>
      <c r="AG70" s="46"/>
      <c r="AH70" s="46"/>
      <c r="AI70" s="46" t="s">
        <v>162</v>
      </c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7" t="s">
        <v>299</v>
      </c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>
        <v>0</v>
      </c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69">
        <f>-BW70</f>
        <v>0</v>
      </c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70"/>
    </row>
    <row r="71" spans="1:110" s="23" customFormat="1" ht="79.5" customHeight="1" hidden="1">
      <c r="A71" s="49" t="s">
        <v>153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50"/>
      <c r="AC71" s="45" t="s">
        <v>199</v>
      </c>
      <c r="AD71" s="46"/>
      <c r="AE71" s="46"/>
      <c r="AF71" s="46"/>
      <c r="AG71" s="46"/>
      <c r="AH71" s="46"/>
      <c r="AI71" s="46" t="s">
        <v>188</v>
      </c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7" t="s">
        <v>299</v>
      </c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>
        <v>0</v>
      </c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69">
        <f>-BW71</f>
        <v>0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1" s="34" customFormat="1" ht="27.75" customHeight="1">
      <c r="A72" s="97" t="s">
        <v>239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8"/>
      <c r="AC72" s="96" t="s">
        <v>199</v>
      </c>
      <c r="AD72" s="83"/>
      <c r="AE72" s="83"/>
      <c r="AF72" s="83"/>
      <c r="AG72" s="83"/>
      <c r="AH72" s="83"/>
      <c r="AI72" s="83" t="s">
        <v>35</v>
      </c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92">
        <f>BC73+BC78</f>
        <v>5070000</v>
      </c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>
        <f>BW73+BW78</f>
        <v>128775.11</v>
      </c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104">
        <f>BC72-BW72</f>
        <v>4941224.89</v>
      </c>
      <c r="CP72" s="105"/>
      <c r="CQ72" s="105"/>
      <c r="CR72" s="105"/>
      <c r="CS72" s="105"/>
      <c r="CT72" s="105"/>
      <c r="CU72" s="105"/>
      <c r="CV72" s="105"/>
      <c r="CW72" s="105"/>
      <c r="CX72" s="105"/>
      <c r="CY72" s="105"/>
      <c r="CZ72" s="105"/>
      <c r="DA72" s="105"/>
      <c r="DB72" s="105"/>
      <c r="DC72" s="105"/>
      <c r="DD72" s="105"/>
      <c r="DE72" s="105"/>
      <c r="DF72" s="106"/>
      <c r="DG72" s="33"/>
    </row>
    <row r="73" spans="1:110" s="21" customFormat="1" ht="22.5" customHeight="1">
      <c r="A73" s="63" t="s">
        <v>115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4"/>
      <c r="AC73" s="71" t="s">
        <v>199</v>
      </c>
      <c r="AD73" s="72"/>
      <c r="AE73" s="72"/>
      <c r="AF73" s="72"/>
      <c r="AG73" s="72"/>
      <c r="AH73" s="72"/>
      <c r="AI73" s="72" t="s">
        <v>36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3">
        <f>SUM(BC74)</f>
        <v>150000</v>
      </c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>
        <f>BW74</f>
        <v>704.26</v>
      </c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59">
        <f>BC73-BW73</f>
        <v>149295.74</v>
      </c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2"/>
    </row>
    <row r="74" spans="1:111" s="21" customFormat="1" ht="75" customHeight="1">
      <c r="A74" s="63" t="s">
        <v>150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4"/>
      <c r="AC74" s="71" t="s">
        <v>199</v>
      </c>
      <c r="AD74" s="72"/>
      <c r="AE74" s="72"/>
      <c r="AF74" s="72"/>
      <c r="AG74" s="72"/>
      <c r="AH74" s="72"/>
      <c r="AI74" s="72" t="s">
        <v>37</v>
      </c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3">
        <f>BC75</f>
        <v>150000</v>
      </c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>
        <f>BW75+BW76</f>
        <v>704.26</v>
      </c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59">
        <f>BC74-BW74</f>
        <v>149295.74</v>
      </c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2"/>
      <c r="DG74" s="28"/>
    </row>
    <row r="75" spans="1:110" ht="111.75" customHeight="1">
      <c r="A75" s="49" t="s">
        <v>316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74" t="s">
        <v>199</v>
      </c>
      <c r="AD75" s="75"/>
      <c r="AE75" s="75"/>
      <c r="AF75" s="75"/>
      <c r="AG75" s="75"/>
      <c r="AH75" s="75"/>
      <c r="AI75" s="75" t="s">
        <v>38</v>
      </c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69">
        <v>150000</v>
      </c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>
        <v>702</v>
      </c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59">
        <f>BC75-BW75</f>
        <v>149298</v>
      </c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2"/>
    </row>
    <row r="76" spans="1:110" ht="87" customHeight="1">
      <c r="A76" s="49" t="s">
        <v>317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50"/>
      <c r="AC76" s="74" t="s">
        <v>199</v>
      </c>
      <c r="AD76" s="75"/>
      <c r="AE76" s="75"/>
      <c r="AF76" s="75"/>
      <c r="AG76" s="75"/>
      <c r="AH76" s="75"/>
      <c r="AI76" s="75" t="s">
        <v>66</v>
      </c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69" t="s">
        <v>299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2.26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55" t="s">
        <v>299</v>
      </c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8"/>
    </row>
    <row r="77" spans="1:110" ht="83.25" customHeight="1" hidden="1">
      <c r="A77" s="49" t="s">
        <v>182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50"/>
      <c r="AC77" s="74" t="s">
        <v>199</v>
      </c>
      <c r="AD77" s="75"/>
      <c r="AE77" s="75"/>
      <c r="AF77" s="75"/>
      <c r="AG77" s="75"/>
      <c r="AH77" s="75"/>
      <c r="AI77" s="75" t="s">
        <v>67</v>
      </c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69" t="s">
        <v>299</v>
      </c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>
        <v>0</v>
      </c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>
        <f>-BW77</f>
        <v>0</v>
      </c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  <c r="DC77" s="69"/>
      <c r="DD77" s="69"/>
      <c r="DE77" s="69"/>
      <c r="DF77" s="70"/>
    </row>
    <row r="78" spans="1:110" s="21" customFormat="1" ht="20.25" customHeight="1">
      <c r="A78" s="63" t="s">
        <v>241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4"/>
      <c r="AC78" s="71" t="s">
        <v>199</v>
      </c>
      <c r="AD78" s="72"/>
      <c r="AE78" s="72"/>
      <c r="AF78" s="72"/>
      <c r="AG78" s="72"/>
      <c r="AH78" s="72"/>
      <c r="AI78" s="72" t="s">
        <v>39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3">
        <f>SUM(BC79+BC83)</f>
        <v>4920000</v>
      </c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>
        <f>BW79+BW83</f>
        <v>128070.85</v>
      </c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59">
        <f>BC78-BW78</f>
        <v>4791929.15</v>
      </c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2"/>
    </row>
    <row r="79" spans="1:110" s="21" customFormat="1" ht="27.75" customHeight="1">
      <c r="A79" s="63" t="s">
        <v>148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4"/>
      <c r="AC79" s="71" t="s">
        <v>199</v>
      </c>
      <c r="AD79" s="72"/>
      <c r="AE79" s="72"/>
      <c r="AF79" s="72"/>
      <c r="AG79" s="72"/>
      <c r="AH79" s="72"/>
      <c r="AI79" s="72" t="s">
        <v>6</v>
      </c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3">
        <f>BC80</f>
        <v>1070000</v>
      </c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>
        <f>BW80</f>
        <v>113180</v>
      </c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59">
        <f>BC79-BW79</f>
        <v>956820</v>
      </c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2"/>
    </row>
    <row r="80" spans="1:110" s="21" customFormat="1" ht="49.5" customHeight="1">
      <c r="A80" s="63" t="s">
        <v>143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4"/>
      <c r="AC80" s="71" t="s">
        <v>199</v>
      </c>
      <c r="AD80" s="72"/>
      <c r="AE80" s="72"/>
      <c r="AF80" s="72"/>
      <c r="AG80" s="72"/>
      <c r="AH80" s="72"/>
      <c r="AI80" s="72" t="s">
        <v>64</v>
      </c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3">
        <f>BC81</f>
        <v>1070000</v>
      </c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>
        <f>BW81+BW82</f>
        <v>113180</v>
      </c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59">
        <f>BC80-BW80</f>
        <v>956820</v>
      </c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2"/>
    </row>
    <row r="81" spans="1:110" ht="97.5" customHeight="1">
      <c r="A81" s="49" t="s">
        <v>315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50"/>
      <c r="AC81" s="74" t="s">
        <v>199</v>
      </c>
      <c r="AD81" s="75"/>
      <c r="AE81" s="75"/>
      <c r="AF81" s="75"/>
      <c r="AG81" s="75"/>
      <c r="AH81" s="75"/>
      <c r="AI81" s="75" t="s">
        <v>65</v>
      </c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69">
        <v>1070000</v>
      </c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>
        <v>113180</v>
      </c>
      <c r="BX81" s="69"/>
      <c r="BY81" s="69"/>
      <c r="BZ81" s="69"/>
      <c r="CA81" s="69"/>
      <c r="CB81" s="69"/>
      <c r="CC81" s="69"/>
      <c r="CD81" s="69"/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59">
        <f>BC81-BW81</f>
        <v>956820</v>
      </c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2"/>
    </row>
    <row r="82" spans="1:110" ht="70.5" customHeight="1" hidden="1">
      <c r="A82" s="49" t="s">
        <v>85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50"/>
      <c r="AC82" s="74" t="s">
        <v>199</v>
      </c>
      <c r="AD82" s="75"/>
      <c r="AE82" s="75"/>
      <c r="AF82" s="75"/>
      <c r="AG82" s="75"/>
      <c r="AH82" s="75"/>
      <c r="AI82" s="75" t="s">
        <v>79</v>
      </c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69" t="s">
        <v>299</v>
      </c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>
        <v>0</v>
      </c>
      <c r="BX82" s="69"/>
      <c r="BY82" s="69"/>
      <c r="BZ82" s="69"/>
      <c r="CA82" s="69"/>
      <c r="CB82" s="69"/>
      <c r="CC82" s="69"/>
      <c r="CD82" s="69"/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 t="s">
        <v>299</v>
      </c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  <c r="DC82" s="69"/>
      <c r="DD82" s="69"/>
      <c r="DE82" s="69"/>
      <c r="DF82" s="70"/>
    </row>
    <row r="83" spans="1:110" s="21" customFormat="1" ht="30" customHeight="1">
      <c r="A83" s="63" t="s">
        <v>149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71" t="s">
        <v>199</v>
      </c>
      <c r="AD83" s="72"/>
      <c r="AE83" s="72"/>
      <c r="AF83" s="72"/>
      <c r="AG83" s="72"/>
      <c r="AH83" s="72"/>
      <c r="AI83" s="72" t="s">
        <v>69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3">
        <f>BC84</f>
        <v>3850000</v>
      </c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>
        <f>BW84</f>
        <v>14890.849999999999</v>
      </c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59">
        <f>BC83-BW83</f>
        <v>3835109.15</v>
      </c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2"/>
    </row>
    <row r="84" spans="1:110" s="21" customFormat="1" ht="68.25" customHeight="1">
      <c r="A84" s="63" t="s">
        <v>147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4"/>
      <c r="AC84" s="71" t="s">
        <v>199</v>
      </c>
      <c r="AD84" s="72"/>
      <c r="AE84" s="72"/>
      <c r="AF84" s="72"/>
      <c r="AG84" s="72"/>
      <c r="AH84" s="72"/>
      <c r="AI84" s="72" t="s">
        <v>68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3">
        <f>BC85</f>
        <v>3850000</v>
      </c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>
        <f>BW85+BW86+BW87</f>
        <v>14890.849999999999</v>
      </c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59">
        <f>BC84-BW84</f>
        <v>3835109.15</v>
      </c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2"/>
    </row>
    <row r="85" spans="1:110" ht="111" customHeight="1">
      <c r="A85" s="49" t="s">
        <v>311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50"/>
      <c r="AC85" s="74" t="s">
        <v>199</v>
      </c>
      <c r="AD85" s="75"/>
      <c r="AE85" s="75"/>
      <c r="AF85" s="75"/>
      <c r="AG85" s="75"/>
      <c r="AH85" s="75"/>
      <c r="AI85" s="75" t="s">
        <v>70</v>
      </c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69">
        <v>3850000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v>14850.22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59">
        <f>BC85-BW85</f>
        <v>3835149.78</v>
      </c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2"/>
    </row>
    <row r="86" spans="1:110" ht="84.75" customHeight="1">
      <c r="A86" s="49" t="s">
        <v>318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50"/>
      <c r="AC86" s="74" t="s">
        <v>199</v>
      </c>
      <c r="AD86" s="75"/>
      <c r="AE86" s="75"/>
      <c r="AF86" s="75"/>
      <c r="AG86" s="75"/>
      <c r="AH86" s="75"/>
      <c r="AI86" s="75" t="s">
        <v>72</v>
      </c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69" t="s">
        <v>299</v>
      </c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69"/>
      <c r="BV86" s="69"/>
      <c r="BW86" s="69">
        <v>40.63</v>
      </c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55" t="s">
        <v>299</v>
      </c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8"/>
    </row>
    <row r="87" spans="1:110" s="23" customFormat="1" ht="109.5" customHeight="1" hidden="1">
      <c r="A87" s="49" t="s">
        <v>86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50"/>
      <c r="AC87" s="74" t="s">
        <v>199</v>
      </c>
      <c r="AD87" s="75"/>
      <c r="AE87" s="75"/>
      <c r="AF87" s="75"/>
      <c r="AG87" s="75"/>
      <c r="AH87" s="75"/>
      <c r="AI87" s="75" t="s">
        <v>71</v>
      </c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69" t="s">
        <v>299</v>
      </c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>
        <v>0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 t="s">
        <v>299</v>
      </c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  <c r="DC87" s="69"/>
      <c r="DD87" s="69"/>
      <c r="DE87" s="69"/>
      <c r="DF87" s="70"/>
    </row>
    <row r="88" spans="1:110" s="23" customFormat="1" ht="80.25" customHeight="1" hidden="1">
      <c r="A88" s="49" t="s">
        <v>138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50"/>
      <c r="AC88" s="45"/>
      <c r="AD88" s="46"/>
      <c r="AE88" s="46"/>
      <c r="AF88" s="46"/>
      <c r="AG88" s="46"/>
      <c r="AH88" s="46"/>
      <c r="AI88" s="75" t="s">
        <v>291</v>
      </c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69" t="s">
        <v>299</v>
      </c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>
        <v>0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>
        <f>BW88</f>
        <v>0</v>
      </c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  <c r="DC88" s="69"/>
      <c r="DD88" s="69"/>
      <c r="DE88" s="69"/>
      <c r="DF88" s="70"/>
    </row>
    <row r="89" spans="1:111" s="35" customFormat="1" ht="21.75" customHeight="1">
      <c r="A89" s="97" t="s">
        <v>242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8"/>
      <c r="AC89" s="96" t="s">
        <v>199</v>
      </c>
      <c r="AD89" s="83"/>
      <c r="AE89" s="83"/>
      <c r="AF89" s="83"/>
      <c r="AG89" s="83"/>
      <c r="AH89" s="83"/>
      <c r="AI89" s="83" t="s">
        <v>40</v>
      </c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92">
        <f>BC90</f>
        <v>15000</v>
      </c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2"/>
      <c r="BW89" s="92">
        <f>BW90</f>
        <v>1300</v>
      </c>
      <c r="BX89" s="92"/>
      <c r="BY89" s="92"/>
      <c r="BZ89" s="92"/>
      <c r="CA89" s="92"/>
      <c r="CB89" s="92"/>
      <c r="CC89" s="92"/>
      <c r="CD89" s="92"/>
      <c r="CE89" s="92"/>
      <c r="CF89" s="92"/>
      <c r="CG89" s="92"/>
      <c r="CH89" s="92"/>
      <c r="CI89" s="92"/>
      <c r="CJ89" s="92"/>
      <c r="CK89" s="92"/>
      <c r="CL89" s="92"/>
      <c r="CM89" s="92"/>
      <c r="CN89" s="92"/>
      <c r="CO89" s="104">
        <f>BC89-BW89</f>
        <v>13700</v>
      </c>
      <c r="CP89" s="105"/>
      <c r="CQ89" s="105"/>
      <c r="CR89" s="105"/>
      <c r="CS89" s="105"/>
      <c r="CT89" s="105"/>
      <c r="CU89" s="105"/>
      <c r="CV89" s="105"/>
      <c r="CW89" s="105"/>
      <c r="CX89" s="105"/>
      <c r="CY89" s="105"/>
      <c r="CZ89" s="105"/>
      <c r="DA89" s="105"/>
      <c r="DB89" s="105"/>
      <c r="DC89" s="105"/>
      <c r="DD89" s="105"/>
      <c r="DE89" s="105"/>
      <c r="DF89" s="106"/>
      <c r="DG89" s="33"/>
    </row>
    <row r="90" spans="1:110" ht="69" customHeight="1">
      <c r="A90" s="49" t="s">
        <v>73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50"/>
      <c r="AC90" s="74" t="s">
        <v>199</v>
      </c>
      <c r="AD90" s="75"/>
      <c r="AE90" s="75"/>
      <c r="AF90" s="75"/>
      <c r="AG90" s="75"/>
      <c r="AH90" s="75"/>
      <c r="AI90" s="75" t="s">
        <v>352</v>
      </c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69">
        <f>BC91</f>
        <v>15000</v>
      </c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>
        <f>BW91</f>
        <v>1300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59">
        <f>BC90-BW90</f>
        <v>13700</v>
      </c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2"/>
    </row>
    <row r="91" spans="1:110" ht="106.5" customHeight="1">
      <c r="A91" s="49" t="s">
        <v>104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50"/>
      <c r="AC91" s="74" t="s">
        <v>199</v>
      </c>
      <c r="AD91" s="75"/>
      <c r="AE91" s="75"/>
      <c r="AF91" s="75"/>
      <c r="AG91" s="75"/>
      <c r="AH91" s="75"/>
      <c r="AI91" s="75" t="s">
        <v>41</v>
      </c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69">
        <v>15000</v>
      </c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>
        <f>BW92</f>
        <v>1300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59">
        <f>BC91-BW91</f>
        <v>13700</v>
      </c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2"/>
    </row>
    <row r="92" spans="1:110" ht="107.25" customHeight="1">
      <c r="A92" s="49" t="s">
        <v>104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/>
      <c r="AC92" s="74" t="s">
        <v>199</v>
      </c>
      <c r="AD92" s="75"/>
      <c r="AE92" s="75"/>
      <c r="AF92" s="75"/>
      <c r="AG92" s="75"/>
      <c r="AH92" s="75"/>
      <c r="AI92" s="75" t="s">
        <v>42</v>
      </c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69">
        <v>15000</v>
      </c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>
        <v>1300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>
        <f>BC92-BW92</f>
        <v>13700</v>
      </c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  <c r="DC92" s="69"/>
      <c r="DD92" s="69"/>
      <c r="DE92" s="69"/>
      <c r="DF92" s="70"/>
    </row>
    <row r="93" spans="1:110" ht="93" customHeight="1" hidden="1">
      <c r="A93" s="49" t="s">
        <v>104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/>
      <c r="AC93" s="74" t="s">
        <v>199</v>
      </c>
      <c r="AD93" s="75"/>
      <c r="AE93" s="75"/>
      <c r="AF93" s="75"/>
      <c r="AG93" s="75"/>
      <c r="AH93" s="75"/>
      <c r="AI93" s="75" t="s">
        <v>113</v>
      </c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69" t="s">
        <v>299</v>
      </c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>
        <v>0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/>
      <c r="CI93" s="69"/>
      <c r="CJ93" s="69"/>
      <c r="CK93" s="69"/>
      <c r="CL93" s="69"/>
      <c r="CM93" s="69"/>
      <c r="CN93" s="69"/>
      <c r="CO93" s="69">
        <f>-BW93</f>
        <v>0</v>
      </c>
      <c r="CP93" s="69"/>
      <c r="CQ93" s="69"/>
      <c r="CR93" s="69"/>
      <c r="CS93" s="69"/>
      <c r="CT93" s="69"/>
      <c r="CU93" s="69"/>
      <c r="CV93" s="69"/>
      <c r="CW93" s="69"/>
      <c r="CX93" s="69"/>
      <c r="CY93" s="69"/>
      <c r="CZ93" s="69"/>
      <c r="DA93" s="69"/>
      <c r="DB93" s="69"/>
      <c r="DC93" s="69"/>
      <c r="DD93" s="69"/>
      <c r="DE93" s="69"/>
      <c r="DF93" s="70"/>
    </row>
    <row r="94" spans="1:110" s="21" customFormat="1" ht="54" customHeight="1" hidden="1">
      <c r="A94" s="63" t="s">
        <v>304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4"/>
      <c r="AC94" s="71" t="s">
        <v>199</v>
      </c>
      <c r="AD94" s="72"/>
      <c r="AE94" s="72"/>
      <c r="AF94" s="72"/>
      <c r="AG94" s="72"/>
      <c r="AH94" s="72"/>
      <c r="AI94" s="72" t="s">
        <v>305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3" t="str">
        <f>BC95</f>
        <v>-</v>
      </c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>
        <f>BW95</f>
        <v>0</v>
      </c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>
        <f aca="true" t="shared" si="2" ref="CO94:CO99">-BW94</f>
        <v>0</v>
      </c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8"/>
    </row>
    <row r="95" spans="1:110" s="21" customFormat="1" ht="15" customHeight="1" hidden="1">
      <c r="A95" s="63" t="s">
        <v>105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4"/>
      <c r="AC95" s="71" t="s">
        <v>199</v>
      </c>
      <c r="AD95" s="72"/>
      <c r="AE95" s="72"/>
      <c r="AF95" s="72"/>
      <c r="AG95" s="72"/>
      <c r="AH95" s="72"/>
      <c r="AI95" s="72" t="s">
        <v>306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3" t="str">
        <f>BC96</f>
        <v>-</v>
      </c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>
        <f>BW96</f>
        <v>0</v>
      </c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>
        <f t="shared" si="2"/>
        <v>0</v>
      </c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8"/>
    </row>
    <row r="96" spans="1:110" ht="32.25" customHeight="1" hidden="1">
      <c r="A96" s="49" t="s">
        <v>307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50"/>
      <c r="AC96" s="74" t="s">
        <v>199</v>
      </c>
      <c r="AD96" s="75"/>
      <c r="AE96" s="75"/>
      <c r="AF96" s="75"/>
      <c r="AG96" s="75"/>
      <c r="AH96" s="75"/>
      <c r="AI96" s="75" t="s">
        <v>308</v>
      </c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69" t="s">
        <v>299</v>
      </c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69"/>
      <c r="BV96" s="69"/>
      <c r="BW96" s="69">
        <f>BW97</f>
        <v>0</v>
      </c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>
        <f t="shared" si="2"/>
        <v>0</v>
      </c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  <c r="DC96" s="69"/>
      <c r="DD96" s="69"/>
      <c r="DE96" s="69"/>
      <c r="DF96" s="70"/>
    </row>
    <row r="97" spans="1:110" ht="42.75" customHeight="1" hidden="1">
      <c r="A97" s="49" t="s">
        <v>106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50"/>
      <c r="AC97" s="74" t="s">
        <v>199</v>
      </c>
      <c r="AD97" s="75"/>
      <c r="AE97" s="75"/>
      <c r="AF97" s="75"/>
      <c r="AG97" s="75"/>
      <c r="AH97" s="75"/>
      <c r="AI97" s="75" t="s">
        <v>334</v>
      </c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69" t="s">
        <v>299</v>
      </c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  <c r="BT97" s="69"/>
      <c r="BU97" s="69"/>
      <c r="BV97" s="69"/>
      <c r="BW97" s="69">
        <f>BW99+BW98</f>
        <v>0</v>
      </c>
      <c r="BX97" s="69"/>
      <c r="BY97" s="69"/>
      <c r="BZ97" s="69"/>
      <c r="CA97" s="69"/>
      <c r="CB97" s="69"/>
      <c r="CC97" s="69"/>
      <c r="CD97" s="69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>
        <f t="shared" si="2"/>
        <v>0</v>
      </c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  <c r="DC97" s="69"/>
      <c r="DD97" s="69"/>
      <c r="DE97" s="69"/>
      <c r="DF97" s="70"/>
    </row>
    <row r="98" spans="1:110" s="23" customFormat="1" ht="60" customHeight="1" hidden="1">
      <c r="A98" s="118" t="s">
        <v>309</v>
      </c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9"/>
      <c r="AC98" s="45" t="s">
        <v>199</v>
      </c>
      <c r="AD98" s="46"/>
      <c r="AE98" s="46"/>
      <c r="AF98" s="46"/>
      <c r="AG98" s="46"/>
      <c r="AH98" s="46"/>
      <c r="AI98" s="46" t="s">
        <v>335</v>
      </c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7" t="s">
        <v>299</v>
      </c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>
        <v>0</v>
      </c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69">
        <f t="shared" si="2"/>
        <v>0</v>
      </c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  <c r="DC98" s="69"/>
      <c r="DD98" s="69"/>
      <c r="DE98" s="69"/>
      <c r="DF98" s="70"/>
    </row>
    <row r="99" spans="1:110" s="23" customFormat="1" ht="23.25" customHeight="1" hidden="1">
      <c r="A99" s="118" t="s">
        <v>309</v>
      </c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9"/>
      <c r="AC99" s="45" t="s">
        <v>199</v>
      </c>
      <c r="AD99" s="46"/>
      <c r="AE99" s="46"/>
      <c r="AF99" s="46"/>
      <c r="AG99" s="46"/>
      <c r="AH99" s="46"/>
      <c r="AI99" s="46" t="s">
        <v>322</v>
      </c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7" t="s">
        <v>299</v>
      </c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>
        <v>0</v>
      </c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69">
        <f t="shared" si="2"/>
        <v>0</v>
      </c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  <c r="DC99" s="69"/>
      <c r="DD99" s="69"/>
      <c r="DE99" s="69"/>
      <c r="DF99" s="70"/>
    </row>
    <row r="100" spans="1:111" s="35" customFormat="1" ht="54" customHeight="1">
      <c r="A100" s="97" t="s">
        <v>243</v>
      </c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8"/>
      <c r="AC100" s="96" t="s">
        <v>199</v>
      </c>
      <c r="AD100" s="83"/>
      <c r="AE100" s="83"/>
      <c r="AF100" s="83"/>
      <c r="AG100" s="83"/>
      <c r="AH100" s="83"/>
      <c r="AI100" s="83" t="s">
        <v>186</v>
      </c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92">
        <f>BC101</f>
        <v>278200</v>
      </c>
      <c r="BD100" s="92"/>
      <c r="BE100" s="92"/>
      <c r="BF100" s="92"/>
      <c r="BG100" s="92"/>
      <c r="BH100" s="92"/>
      <c r="BI100" s="92"/>
      <c r="BJ100" s="92"/>
      <c r="BK100" s="92"/>
      <c r="BL100" s="92"/>
      <c r="BM100" s="92"/>
      <c r="BN100" s="92"/>
      <c r="BO100" s="92"/>
      <c r="BP100" s="92"/>
      <c r="BQ100" s="92"/>
      <c r="BR100" s="92"/>
      <c r="BS100" s="92"/>
      <c r="BT100" s="92"/>
      <c r="BU100" s="92"/>
      <c r="BV100" s="92"/>
      <c r="BW100" s="92">
        <f>BW101</f>
        <v>1661.78</v>
      </c>
      <c r="BX100" s="92"/>
      <c r="BY100" s="92"/>
      <c r="BZ100" s="92"/>
      <c r="CA100" s="92"/>
      <c r="CB100" s="92"/>
      <c r="CC100" s="92"/>
      <c r="CD100" s="92"/>
      <c r="CE100" s="92"/>
      <c r="CF100" s="92"/>
      <c r="CG100" s="92"/>
      <c r="CH100" s="92"/>
      <c r="CI100" s="92"/>
      <c r="CJ100" s="92"/>
      <c r="CK100" s="92"/>
      <c r="CL100" s="92"/>
      <c r="CM100" s="92"/>
      <c r="CN100" s="92"/>
      <c r="CO100" s="104">
        <f aca="true" t="shared" si="3" ref="CO100:CO107">BC100-BW100</f>
        <v>276538.22</v>
      </c>
      <c r="CP100" s="105"/>
      <c r="CQ100" s="105"/>
      <c r="CR100" s="105"/>
      <c r="CS100" s="105"/>
      <c r="CT100" s="105"/>
      <c r="CU100" s="105"/>
      <c r="CV100" s="105"/>
      <c r="CW100" s="105"/>
      <c r="CX100" s="105"/>
      <c r="CY100" s="105"/>
      <c r="CZ100" s="105"/>
      <c r="DA100" s="105"/>
      <c r="DB100" s="105"/>
      <c r="DC100" s="105"/>
      <c r="DD100" s="105"/>
      <c r="DE100" s="105"/>
      <c r="DF100" s="106"/>
      <c r="DG100" s="33"/>
    </row>
    <row r="101" spans="1:110" s="21" customFormat="1" ht="129" customHeight="1">
      <c r="A101" s="63" t="s">
        <v>156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71" t="s">
        <v>199</v>
      </c>
      <c r="AD101" s="72"/>
      <c r="AE101" s="72"/>
      <c r="AF101" s="72"/>
      <c r="AG101" s="72"/>
      <c r="AH101" s="72"/>
      <c r="AI101" s="72" t="s">
        <v>187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3">
        <f>BC102+BC106+BC104</f>
        <v>278200</v>
      </c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59">
        <f>BW106</f>
        <v>1661.78</v>
      </c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1"/>
      <c r="CO101" s="59">
        <f t="shared" si="3"/>
        <v>276538.22</v>
      </c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2"/>
    </row>
    <row r="102" spans="1:110" s="21" customFormat="1" ht="99" customHeight="1" hidden="1">
      <c r="A102" s="63" t="s">
        <v>107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71" t="s">
        <v>199</v>
      </c>
      <c r="AD102" s="72"/>
      <c r="AE102" s="72"/>
      <c r="AF102" s="72"/>
      <c r="AG102" s="72"/>
      <c r="AH102" s="72"/>
      <c r="AI102" s="72" t="s">
        <v>43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3">
        <f>BC103</f>
        <v>0</v>
      </c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>
        <f>BW103</f>
        <v>0</v>
      </c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>
        <f t="shared" si="3"/>
        <v>0</v>
      </c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8"/>
    </row>
    <row r="103" spans="1:110" ht="105.75" customHeight="1" hidden="1">
      <c r="A103" s="49" t="s">
        <v>108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50"/>
      <c r="AC103" s="74" t="s">
        <v>199</v>
      </c>
      <c r="AD103" s="75"/>
      <c r="AE103" s="75"/>
      <c r="AF103" s="75"/>
      <c r="AG103" s="75"/>
      <c r="AH103" s="75"/>
      <c r="AI103" s="75" t="s">
        <v>44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  <c r="BT103" s="69"/>
      <c r="BU103" s="69"/>
      <c r="BV103" s="69"/>
      <c r="BW103" s="69">
        <v>0</v>
      </c>
      <c r="BX103" s="69"/>
      <c r="BY103" s="69"/>
      <c r="BZ103" s="69"/>
      <c r="CA103" s="69"/>
      <c r="CB103" s="69"/>
      <c r="CC103" s="69"/>
      <c r="CD103" s="69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>
        <f t="shared" si="3"/>
        <v>0</v>
      </c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  <c r="DC103" s="69"/>
      <c r="DD103" s="69"/>
      <c r="DE103" s="69"/>
      <c r="DF103" s="70"/>
    </row>
    <row r="104" spans="1:110" s="21" customFormat="1" ht="138" customHeight="1" hidden="1">
      <c r="A104" s="63" t="s">
        <v>146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4"/>
      <c r="AC104" s="71" t="s">
        <v>199</v>
      </c>
      <c r="AD104" s="72"/>
      <c r="AE104" s="72"/>
      <c r="AF104" s="72"/>
      <c r="AG104" s="72"/>
      <c r="AH104" s="72"/>
      <c r="AI104" s="72" t="s">
        <v>145</v>
      </c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3">
        <f>BC105</f>
        <v>0</v>
      </c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>
        <f>BW105</f>
        <v>0</v>
      </c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>
        <f t="shared" si="3"/>
        <v>0</v>
      </c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8"/>
    </row>
    <row r="105" spans="1:110" ht="96" customHeight="1" hidden="1">
      <c r="A105" s="49" t="s">
        <v>144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50"/>
      <c r="AC105" s="74" t="s">
        <v>199</v>
      </c>
      <c r="AD105" s="75"/>
      <c r="AE105" s="75"/>
      <c r="AF105" s="75"/>
      <c r="AG105" s="75"/>
      <c r="AH105" s="75"/>
      <c r="AI105" s="75" t="s">
        <v>30</v>
      </c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69">
        <v>0</v>
      </c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  <c r="BT105" s="69"/>
      <c r="BU105" s="69"/>
      <c r="BV105" s="69"/>
      <c r="BW105" s="69">
        <v>0</v>
      </c>
      <c r="BX105" s="69"/>
      <c r="BY105" s="69"/>
      <c r="BZ105" s="69"/>
      <c r="CA105" s="69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73">
        <f t="shared" si="3"/>
        <v>0</v>
      </c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8"/>
    </row>
    <row r="106" spans="1:110" s="21" customFormat="1" ht="70.5" customHeight="1">
      <c r="A106" s="63" t="s">
        <v>240</v>
      </c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4"/>
      <c r="AC106" s="71" t="s">
        <v>199</v>
      </c>
      <c r="AD106" s="72"/>
      <c r="AE106" s="72"/>
      <c r="AF106" s="72"/>
      <c r="AG106" s="72"/>
      <c r="AH106" s="72"/>
      <c r="AI106" s="72" t="s">
        <v>48</v>
      </c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3">
        <f>BC107</f>
        <v>278200</v>
      </c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>
        <f>BW107</f>
        <v>1661.78</v>
      </c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59">
        <f t="shared" si="3"/>
        <v>276538.22</v>
      </c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2"/>
    </row>
    <row r="107" spans="1:110" ht="52.5" customHeight="1">
      <c r="A107" s="49" t="s">
        <v>183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50"/>
      <c r="AC107" s="74" t="s">
        <v>199</v>
      </c>
      <c r="AD107" s="75"/>
      <c r="AE107" s="75"/>
      <c r="AF107" s="75"/>
      <c r="AG107" s="75"/>
      <c r="AH107" s="75"/>
      <c r="AI107" s="75" t="s">
        <v>47</v>
      </c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69">
        <v>278200</v>
      </c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  <c r="BT107" s="69"/>
      <c r="BU107" s="69"/>
      <c r="BV107" s="69"/>
      <c r="BW107" s="69">
        <v>1661.78</v>
      </c>
      <c r="BX107" s="69"/>
      <c r="BY107" s="69"/>
      <c r="BZ107" s="69"/>
      <c r="CA107" s="69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59">
        <f t="shared" si="3"/>
        <v>276538.22</v>
      </c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2"/>
    </row>
    <row r="108" spans="1:110" s="21" customFormat="1" ht="38.25" customHeight="1" hidden="1">
      <c r="A108" s="63" t="s">
        <v>191</v>
      </c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4"/>
      <c r="AC108" s="71" t="s">
        <v>199</v>
      </c>
      <c r="AD108" s="72"/>
      <c r="AE108" s="72"/>
      <c r="AF108" s="72"/>
      <c r="AG108" s="72"/>
      <c r="AH108" s="72"/>
      <c r="AI108" s="72" t="s">
        <v>190</v>
      </c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3" t="str">
        <f>BC109</f>
        <v>-</v>
      </c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 t="str">
        <f>BW109</f>
        <v>-</v>
      </c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 t="str">
        <f>BC108</f>
        <v>-</v>
      </c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8"/>
    </row>
    <row r="109" spans="1:110" s="21" customFormat="1" ht="38.25" customHeight="1" hidden="1">
      <c r="A109" s="63" t="s">
        <v>63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4"/>
      <c r="AC109" s="71" t="s">
        <v>199</v>
      </c>
      <c r="AD109" s="72"/>
      <c r="AE109" s="72"/>
      <c r="AF109" s="72"/>
      <c r="AG109" s="72"/>
      <c r="AH109" s="72"/>
      <c r="AI109" s="72" t="s">
        <v>192</v>
      </c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3" t="s">
        <v>299</v>
      </c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 t="str">
        <f>BW110</f>
        <v>-</v>
      </c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 t="str">
        <f>BC109</f>
        <v>-</v>
      </c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8"/>
    </row>
    <row r="110" spans="1:110" ht="38.25" customHeight="1" hidden="1">
      <c r="A110" s="49" t="s">
        <v>119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50"/>
      <c r="AC110" s="74" t="s">
        <v>199</v>
      </c>
      <c r="AD110" s="75"/>
      <c r="AE110" s="75"/>
      <c r="AF110" s="75"/>
      <c r="AG110" s="75"/>
      <c r="AH110" s="75"/>
      <c r="AI110" s="75" t="s">
        <v>193</v>
      </c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69"/>
      <c r="BV110" s="69"/>
      <c r="BW110" s="69" t="s">
        <v>299</v>
      </c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>
        <f>BC110</f>
        <v>0</v>
      </c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  <c r="DC110" s="69"/>
      <c r="DD110" s="69"/>
      <c r="DE110" s="69"/>
      <c r="DF110" s="70"/>
    </row>
    <row r="111" spans="1:111" s="35" customFormat="1" ht="38.25" customHeight="1" hidden="1">
      <c r="A111" s="116" t="s">
        <v>323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/>
      <c r="AC111" s="113" t="s">
        <v>199</v>
      </c>
      <c r="AD111" s="94"/>
      <c r="AE111" s="94"/>
      <c r="AF111" s="94"/>
      <c r="AG111" s="94"/>
      <c r="AH111" s="94"/>
      <c r="AI111" s="94" t="s">
        <v>253</v>
      </c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3">
        <f>BC112+BC115</f>
        <v>0</v>
      </c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>
        <f>BW112+BW115</f>
        <v>0</v>
      </c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69">
        <f>BC111-BW111</f>
        <v>0</v>
      </c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  <c r="DC111" s="69"/>
      <c r="DD111" s="69"/>
      <c r="DE111" s="69"/>
      <c r="DF111" s="70"/>
      <c r="DG111" s="33"/>
    </row>
    <row r="112" spans="1:110" s="21" customFormat="1" ht="38.25" customHeight="1" hidden="1">
      <c r="A112" s="63" t="s">
        <v>312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7"/>
      <c r="AC112" s="71" t="s">
        <v>199</v>
      </c>
      <c r="AD112" s="72"/>
      <c r="AE112" s="72"/>
      <c r="AF112" s="72"/>
      <c r="AG112" s="72"/>
      <c r="AH112" s="72"/>
      <c r="AI112" s="72" t="s">
        <v>254</v>
      </c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3">
        <f>BC113</f>
        <v>0</v>
      </c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>
        <f>BW113</f>
        <v>0</v>
      </c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69">
        <f>BC112-BW112</f>
        <v>0</v>
      </c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  <c r="DC112" s="69"/>
      <c r="DD112" s="69"/>
      <c r="DE112" s="69"/>
      <c r="DF112" s="70"/>
    </row>
    <row r="113" spans="1:110" s="21" customFormat="1" ht="38.25" customHeight="1" hidden="1">
      <c r="A113" s="63" t="s">
        <v>313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7"/>
      <c r="AC113" s="71" t="s">
        <v>199</v>
      </c>
      <c r="AD113" s="72"/>
      <c r="AE113" s="72"/>
      <c r="AF113" s="72"/>
      <c r="AG113" s="72"/>
      <c r="AH113" s="72"/>
      <c r="AI113" s="72" t="s">
        <v>255</v>
      </c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3">
        <f>BC114</f>
        <v>0</v>
      </c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>
        <f>BW114</f>
        <v>0</v>
      </c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69">
        <f>BC113-BW113</f>
        <v>0</v>
      </c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  <c r="DC113" s="69"/>
      <c r="DD113" s="69"/>
      <c r="DE113" s="69"/>
      <c r="DF113" s="70"/>
    </row>
    <row r="114" spans="1:110" ht="38.25" customHeight="1" hidden="1">
      <c r="A114" s="49" t="s">
        <v>314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7"/>
      <c r="AC114" s="74" t="s">
        <v>199</v>
      </c>
      <c r="AD114" s="75"/>
      <c r="AE114" s="75"/>
      <c r="AF114" s="75"/>
      <c r="AG114" s="75"/>
      <c r="AH114" s="75"/>
      <c r="AI114" s="75" t="s">
        <v>20</v>
      </c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69">
        <v>0</v>
      </c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  <c r="BT114" s="69"/>
      <c r="BU114" s="69"/>
      <c r="BV114" s="69"/>
      <c r="BW114" s="69">
        <v>0</v>
      </c>
      <c r="BX114" s="69"/>
      <c r="BY114" s="69"/>
      <c r="BZ114" s="69"/>
      <c r="CA114" s="69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>
        <f>BC114-BW114</f>
        <v>0</v>
      </c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  <c r="DC114" s="69"/>
      <c r="DD114" s="69"/>
      <c r="DE114" s="69"/>
      <c r="DF114" s="70"/>
    </row>
    <row r="115" spans="1:110" s="21" customFormat="1" ht="38.25" customHeight="1" hidden="1">
      <c r="A115" s="63" t="s">
        <v>252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7"/>
      <c r="AC115" s="71" t="s">
        <v>199</v>
      </c>
      <c r="AD115" s="72"/>
      <c r="AE115" s="72"/>
      <c r="AF115" s="72"/>
      <c r="AG115" s="72"/>
      <c r="AH115" s="72"/>
      <c r="AI115" s="72" t="s">
        <v>256</v>
      </c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3">
        <f>BC116</f>
        <v>0</v>
      </c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>
        <f>BW116</f>
        <v>0</v>
      </c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 t="s">
        <v>299</v>
      </c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8"/>
    </row>
    <row r="116" spans="1:110" s="21" customFormat="1" ht="38.25" customHeight="1" hidden="1">
      <c r="A116" s="63" t="s">
        <v>313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7"/>
      <c r="AC116" s="71" t="s">
        <v>199</v>
      </c>
      <c r="AD116" s="72"/>
      <c r="AE116" s="72"/>
      <c r="AF116" s="72"/>
      <c r="AG116" s="72"/>
      <c r="AH116" s="72"/>
      <c r="AI116" s="72" t="s">
        <v>257</v>
      </c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3">
        <f>BC117</f>
        <v>0</v>
      </c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>
        <f>BW117</f>
        <v>0</v>
      </c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 t="s">
        <v>299</v>
      </c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8"/>
    </row>
    <row r="117" spans="1:110" ht="38.25" customHeight="1" hidden="1">
      <c r="A117" s="176" t="s">
        <v>313</v>
      </c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8"/>
      <c r="AC117" s="74" t="s">
        <v>199</v>
      </c>
      <c r="AD117" s="75"/>
      <c r="AE117" s="75"/>
      <c r="AF117" s="75"/>
      <c r="AG117" s="75"/>
      <c r="AH117" s="75"/>
      <c r="AI117" s="75" t="s">
        <v>265</v>
      </c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69">
        <v>0</v>
      </c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>
        <v>0</v>
      </c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 t="s">
        <v>299</v>
      </c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  <c r="DC117" s="69"/>
      <c r="DD117" s="69"/>
      <c r="DE117" s="69"/>
      <c r="DF117" s="70"/>
    </row>
    <row r="118" spans="1:111" s="35" customFormat="1" ht="38.25" customHeight="1" hidden="1">
      <c r="A118" s="97" t="s">
        <v>112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8"/>
      <c r="AC118" s="96" t="s">
        <v>199</v>
      </c>
      <c r="AD118" s="83"/>
      <c r="AE118" s="83"/>
      <c r="AF118" s="83"/>
      <c r="AG118" s="83"/>
      <c r="AH118" s="83"/>
      <c r="AI118" s="83" t="s">
        <v>343</v>
      </c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92">
        <f>BC123</f>
        <v>0</v>
      </c>
      <c r="BD118" s="92"/>
      <c r="BE118" s="92"/>
      <c r="BF118" s="92"/>
      <c r="BG118" s="92"/>
      <c r="BH118" s="92"/>
      <c r="BI118" s="92"/>
      <c r="BJ118" s="92"/>
      <c r="BK118" s="92"/>
      <c r="BL118" s="92"/>
      <c r="BM118" s="92"/>
      <c r="BN118" s="92"/>
      <c r="BO118" s="92"/>
      <c r="BP118" s="92"/>
      <c r="BQ118" s="92"/>
      <c r="BR118" s="92"/>
      <c r="BS118" s="92"/>
      <c r="BT118" s="92"/>
      <c r="BU118" s="92"/>
      <c r="BV118" s="92"/>
      <c r="BW118" s="92">
        <f>BW128+BW123</f>
        <v>0</v>
      </c>
      <c r="BX118" s="92"/>
      <c r="BY118" s="92"/>
      <c r="BZ118" s="92"/>
      <c r="CA118" s="92"/>
      <c r="CB118" s="92"/>
      <c r="CC118" s="92"/>
      <c r="CD118" s="92"/>
      <c r="CE118" s="92"/>
      <c r="CF118" s="92"/>
      <c r="CG118" s="92"/>
      <c r="CH118" s="92"/>
      <c r="CI118" s="92"/>
      <c r="CJ118" s="92"/>
      <c r="CK118" s="92"/>
      <c r="CL118" s="92"/>
      <c r="CM118" s="92"/>
      <c r="CN118" s="92"/>
      <c r="CO118" s="92">
        <f>BC118-BW118</f>
        <v>0</v>
      </c>
      <c r="CP118" s="92"/>
      <c r="CQ118" s="92"/>
      <c r="CR118" s="92"/>
      <c r="CS118" s="92"/>
      <c r="CT118" s="92"/>
      <c r="CU118" s="92"/>
      <c r="CV118" s="92"/>
      <c r="CW118" s="92"/>
      <c r="CX118" s="92"/>
      <c r="CY118" s="92"/>
      <c r="CZ118" s="92"/>
      <c r="DA118" s="92"/>
      <c r="DB118" s="92"/>
      <c r="DC118" s="92"/>
      <c r="DD118" s="92"/>
      <c r="DE118" s="92"/>
      <c r="DF118" s="108"/>
      <c r="DG118" s="33"/>
    </row>
    <row r="119" spans="1:110" s="21" customFormat="1" ht="38.25" customHeight="1" hidden="1">
      <c r="A119" s="63" t="s">
        <v>259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4"/>
      <c r="AC119" s="65" t="s">
        <v>199</v>
      </c>
      <c r="AD119" s="66"/>
      <c r="AE119" s="66"/>
      <c r="AF119" s="66"/>
      <c r="AG119" s="66"/>
      <c r="AH119" s="67"/>
      <c r="AI119" s="68" t="s">
        <v>258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7"/>
      <c r="BC119" s="59">
        <f>BC120</f>
        <v>0</v>
      </c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1"/>
      <c r="BW119" s="59">
        <f>BW120</f>
        <v>0</v>
      </c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1"/>
      <c r="CO119" s="59" t="s">
        <v>299</v>
      </c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2"/>
    </row>
    <row r="120" spans="1:110" ht="38.25" customHeight="1" hidden="1">
      <c r="A120" s="49" t="s">
        <v>260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50"/>
      <c r="AC120" s="51" t="s">
        <v>199</v>
      </c>
      <c r="AD120" s="52"/>
      <c r="AE120" s="52"/>
      <c r="AF120" s="52"/>
      <c r="AG120" s="52"/>
      <c r="AH120" s="53"/>
      <c r="AI120" s="54" t="s">
        <v>261</v>
      </c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3"/>
      <c r="BC120" s="55">
        <v>0</v>
      </c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7"/>
      <c r="BW120" s="55">
        <v>0</v>
      </c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7"/>
      <c r="CO120" s="55" t="s">
        <v>299</v>
      </c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8"/>
    </row>
    <row r="121" spans="1:110" s="21" customFormat="1" ht="38.25" customHeight="1" hidden="1">
      <c r="A121" s="63" t="s">
        <v>9</v>
      </c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4"/>
      <c r="AC121" s="71" t="s">
        <v>199</v>
      </c>
      <c r="AD121" s="72"/>
      <c r="AE121" s="72"/>
      <c r="AF121" s="72"/>
      <c r="AG121" s="72"/>
      <c r="AH121" s="72"/>
      <c r="AI121" s="72" t="s">
        <v>62</v>
      </c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3">
        <f>BC122</f>
        <v>0</v>
      </c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>
        <f>BW122</f>
        <v>0</v>
      </c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 t="s">
        <v>299</v>
      </c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8"/>
    </row>
    <row r="122" spans="1:110" ht="38.25" customHeight="1" hidden="1">
      <c r="A122" s="49" t="s">
        <v>11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50"/>
      <c r="AC122" s="74" t="s">
        <v>199</v>
      </c>
      <c r="AD122" s="75"/>
      <c r="AE122" s="75"/>
      <c r="AF122" s="75"/>
      <c r="AG122" s="75"/>
      <c r="AH122" s="75"/>
      <c r="AI122" s="75" t="s">
        <v>12</v>
      </c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69">
        <v>0</v>
      </c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  <c r="BT122" s="69"/>
      <c r="BU122" s="69"/>
      <c r="BV122" s="69"/>
      <c r="BW122" s="69">
        <v>0</v>
      </c>
      <c r="BX122" s="69"/>
      <c r="BY122" s="69"/>
      <c r="BZ122" s="69"/>
      <c r="CA122" s="69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 t="s">
        <v>299</v>
      </c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  <c r="DC122" s="69"/>
      <c r="DD122" s="69"/>
      <c r="DE122" s="69"/>
      <c r="DF122" s="70"/>
    </row>
    <row r="123" spans="1:110" s="21" customFormat="1" ht="38.25" customHeight="1" hidden="1">
      <c r="A123" s="63" t="s">
        <v>412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4"/>
      <c r="AC123" s="65" t="s">
        <v>199</v>
      </c>
      <c r="AD123" s="66"/>
      <c r="AE123" s="66"/>
      <c r="AF123" s="66"/>
      <c r="AG123" s="66"/>
      <c r="AH123" s="67"/>
      <c r="AI123" s="68" t="s">
        <v>263</v>
      </c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7"/>
      <c r="BC123" s="59">
        <f>BC125</f>
        <v>0</v>
      </c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1"/>
      <c r="BW123" s="59">
        <f>BW125</f>
        <v>0</v>
      </c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1"/>
      <c r="CO123" s="59" t="s">
        <v>299</v>
      </c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2"/>
    </row>
    <row r="124" spans="1:110" ht="38.25" customHeight="1" hidden="1">
      <c r="A124" s="49" t="s">
        <v>184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50"/>
      <c r="AC124" s="51" t="s">
        <v>199</v>
      </c>
      <c r="AD124" s="52"/>
      <c r="AE124" s="52"/>
      <c r="AF124" s="52"/>
      <c r="AG124" s="52"/>
      <c r="AH124" s="53"/>
      <c r="AI124" s="54" t="s">
        <v>103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55" t="s">
        <v>299</v>
      </c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7"/>
      <c r="BW124" s="55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7"/>
      <c r="CO124" s="55">
        <f>-BW124</f>
        <v>0</v>
      </c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8"/>
    </row>
    <row r="125" spans="1:110" ht="38.25" customHeight="1" hidden="1">
      <c r="A125" s="49" t="s">
        <v>412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50"/>
      <c r="AC125" s="51" t="s">
        <v>199</v>
      </c>
      <c r="AD125" s="52"/>
      <c r="AE125" s="52"/>
      <c r="AF125" s="52"/>
      <c r="AG125" s="52"/>
      <c r="AH125" s="53"/>
      <c r="AI125" s="54" t="s">
        <v>344</v>
      </c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3"/>
      <c r="BC125" s="55">
        <v>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7"/>
      <c r="BW125" s="55">
        <v>0</v>
      </c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7"/>
      <c r="CO125" s="55" t="s">
        <v>299</v>
      </c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8"/>
    </row>
    <row r="126" spans="1:110" s="21" customFormat="1" ht="38.25" customHeight="1" hidden="1">
      <c r="A126" s="63" t="s">
        <v>9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71" t="s">
        <v>199</v>
      </c>
      <c r="AD126" s="72"/>
      <c r="AE126" s="72"/>
      <c r="AF126" s="72"/>
      <c r="AG126" s="72"/>
      <c r="AH126" s="72"/>
      <c r="AI126" s="72" t="s">
        <v>62</v>
      </c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3">
        <f>BC127</f>
        <v>0</v>
      </c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>
        <f>BW127</f>
        <v>0</v>
      </c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 t="s">
        <v>299</v>
      </c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8"/>
    </row>
    <row r="127" spans="1:110" ht="38.25" customHeight="1" hidden="1">
      <c r="A127" s="49" t="s">
        <v>11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50"/>
      <c r="AC127" s="74" t="s">
        <v>199</v>
      </c>
      <c r="AD127" s="75"/>
      <c r="AE127" s="75"/>
      <c r="AF127" s="75"/>
      <c r="AG127" s="75"/>
      <c r="AH127" s="75"/>
      <c r="AI127" s="75" t="s">
        <v>12</v>
      </c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69">
        <v>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>
        <v>0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 t="s">
        <v>299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s="21" customFormat="1" ht="38.25" customHeight="1" hidden="1">
      <c r="A128" s="63" t="s">
        <v>330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71" t="s">
        <v>199</v>
      </c>
      <c r="AD128" s="72"/>
      <c r="AE128" s="72"/>
      <c r="AF128" s="72"/>
      <c r="AG128" s="72"/>
      <c r="AH128" s="72"/>
      <c r="AI128" s="72" t="s">
        <v>45</v>
      </c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3" t="str">
        <f>BC129</f>
        <v>-</v>
      </c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>
        <f>BW129</f>
        <v>0</v>
      </c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92" t="s">
        <v>299</v>
      </c>
      <c r="CP128" s="92"/>
      <c r="CQ128" s="92"/>
      <c r="CR128" s="92"/>
      <c r="CS128" s="92"/>
      <c r="CT128" s="92"/>
      <c r="CU128" s="92"/>
      <c r="CV128" s="92"/>
      <c r="CW128" s="92"/>
      <c r="CX128" s="92"/>
      <c r="CY128" s="92"/>
      <c r="CZ128" s="92"/>
      <c r="DA128" s="92"/>
      <c r="DB128" s="92"/>
      <c r="DC128" s="92"/>
      <c r="DD128" s="92"/>
      <c r="DE128" s="92"/>
      <c r="DF128" s="108"/>
    </row>
    <row r="129" spans="1:110" ht="38.25" customHeight="1" hidden="1">
      <c r="A129" s="49" t="s">
        <v>184</v>
      </c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50"/>
      <c r="AC129" s="74" t="s">
        <v>199</v>
      </c>
      <c r="AD129" s="75"/>
      <c r="AE129" s="75"/>
      <c r="AF129" s="75"/>
      <c r="AG129" s="75"/>
      <c r="AH129" s="75"/>
      <c r="AI129" s="75" t="s">
        <v>411</v>
      </c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69" t="str">
        <f>BC130</f>
        <v>-</v>
      </c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>
        <v>0</v>
      </c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92" t="s">
        <v>299</v>
      </c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108"/>
    </row>
    <row r="130" spans="1:110" ht="38.25" customHeight="1" hidden="1">
      <c r="A130" s="49" t="s">
        <v>184</v>
      </c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50"/>
      <c r="AC130" s="74" t="s">
        <v>199</v>
      </c>
      <c r="AD130" s="75"/>
      <c r="AE130" s="75"/>
      <c r="AF130" s="75"/>
      <c r="AG130" s="75"/>
      <c r="AH130" s="75"/>
      <c r="AI130" s="75" t="s">
        <v>364</v>
      </c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69" t="s">
        <v>299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92" t="s">
        <v>299</v>
      </c>
      <c r="CP130" s="92"/>
      <c r="CQ130" s="92"/>
      <c r="CR130" s="92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2"/>
      <c r="DF130" s="108"/>
    </row>
    <row r="131" spans="1:111" s="35" customFormat="1" ht="38.25" customHeight="1" hidden="1">
      <c r="A131" s="116" t="s">
        <v>244</v>
      </c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7"/>
      <c r="AC131" s="113" t="s">
        <v>199</v>
      </c>
      <c r="AD131" s="94"/>
      <c r="AE131" s="94"/>
      <c r="AF131" s="94"/>
      <c r="AG131" s="94"/>
      <c r="AH131" s="94"/>
      <c r="AI131" s="94" t="s">
        <v>46</v>
      </c>
      <c r="AJ131" s="94"/>
      <c r="AK131" s="94"/>
      <c r="AL131" s="94"/>
      <c r="AM131" s="94"/>
      <c r="AN131" s="94"/>
      <c r="AO131" s="94"/>
      <c r="AP131" s="94"/>
      <c r="AQ131" s="94"/>
      <c r="AR131" s="94"/>
      <c r="AS131" s="94"/>
      <c r="AT131" s="94"/>
      <c r="AU131" s="94"/>
      <c r="AV131" s="94"/>
      <c r="AW131" s="94"/>
      <c r="AX131" s="94"/>
      <c r="AY131" s="94"/>
      <c r="AZ131" s="94"/>
      <c r="BA131" s="94"/>
      <c r="BB131" s="94"/>
      <c r="BC131" s="93" t="s">
        <v>299</v>
      </c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 t="str">
        <f>BW132</f>
        <v>-</v>
      </c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 t="str">
        <f>CO132</f>
        <v>-</v>
      </c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107"/>
      <c r="DG131" s="33"/>
    </row>
    <row r="132" spans="1:110" s="21" customFormat="1" ht="38.25" customHeight="1" hidden="1">
      <c r="A132" s="63" t="s">
        <v>333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4"/>
      <c r="AC132" s="71"/>
      <c r="AD132" s="72"/>
      <c r="AE132" s="72"/>
      <c r="AF132" s="72"/>
      <c r="AG132" s="72"/>
      <c r="AH132" s="72"/>
      <c r="AI132" s="72" t="s">
        <v>166</v>
      </c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3" t="str">
        <f>BC133</f>
        <v>-</v>
      </c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 t="str">
        <f>BW133</f>
        <v>-</v>
      </c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 t="str">
        <f>CO133</f>
        <v>-</v>
      </c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8"/>
    </row>
    <row r="133" spans="1:110" ht="38.25" customHeight="1" hidden="1">
      <c r="A133" s="49" t="s">
        <v>139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0"/>
      <c r="AC133" s="74"/>
      <c r="AD133" s="75"/>
      <c r="AE133" s="75"/>
      <c r="AF133" s="75"/>
      <c r="AG133" s="75"/>
      <c r="AH133" s="75"/>
      <c r="AI133" s="75" t="s">
        <v>331</v>
      </c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69" t="s">
        <v>299</v>
      </c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 t="s">
        <v>299</v>
      </c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 t="s">
        <v>299</v>
      </c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  <c r="DE133" s="69"/>
      <c r="DF133" s="70"/>
    </row>
    <row r="134" spans="1:110" s="21" customFormat="1" ht="38.25" customHeight="1" hidden="1">
      <c r="A134" s="63" t="s">
        <v>325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4"/>
      <c r="AC134" s="71" t="s">
        <v>199</v>
      </c>
      <c r="AD134" s="72"/>
      <c r="AE134" s="72"/>
      <c r="AF134" s="72"/>
      <c r="AG134" s="72"/>
      <c r="AH134" s="72"/>
      <c r="AI134" s="72" t="s">
        <v>249</v>
      </c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3">
        <f>BC135</f>
        <v>0</v>
      </c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>
        <f>BW135</f>
        <v>0</v>
      </c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>
        <f>BC134-BW134</f>
        <v>0</v>
      </c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8"/>
    </row>
    <row r="135" spans="1:110" ht="38.25" customHeight="1" hidden="1">
      <c r="A135" s="49" t="s">
        <v>245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50"/>
      <c r="AC135" s="74" t="s">
        <v>199</v>
      </c>
      <c r="AD135" s="75"/>
      <c r="AE135" s="75"/>
      <c r="AF135" s="75"/>
      <c r="AG135" s="75"/>
      <c r="AH135" s="75"/>
      <c r="AI135" s="75" t="s">
        <v>248</v>
      </c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69">
        <v>0</v>
      </c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>
        <v>0</v>
      </c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>
        <f>BC135-BW135</f>
        <v>0</v>
      </c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70"/>
    </row>
    <row r="136" spans="1:110" s="21" customFormat="1" ht="38.25" customHeight="1" hidden="1">
      <c r="A136" s="63" t="s">
        <v>324</v>
      </c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4"/>
      <c r="AC136" s="71" t="s">
        <v>199</v>
      </c>
      <c r="AD136" s="72"/>
      <c r="AE136" s="72"/>
      <c r="AF136" s="72"/>
      <c r="AG136" s="72"/>
      <c r="AH136" s="72"/>
      <c r="AI136" s="72" t="s">
        <v>49</v>
      </c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3">
        <f>BC137</f>
        <v>0</v>
      </c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>
        <f>BW137</f>
        <v>0</v>
      </c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>
        <f>BC136</f>
        <v>0</v>
      </c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8"/>
    </row>
    <row r="137" spans="1:110" ht="38.25" customHeight="1" hidden="1">
      <c r="A137" s="49" t="s">
        <v>140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50"/>
      <c r="AC137" s="74" t="s">
        <v>199</v>
      </c>
      <c r="AD137" s="75"/>
      <c r="AE137" s="75"/>
      <c r="AF137" s="75"/>
      <c r="AG137" s="75"/>
      <c r="AH137" s="75"/>
      <c r="AI137" s="75" t="s">
        <v>50</v>
      </c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69">
        <v>0</v>
      </c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>
        <v>0</v>
      </c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>
        <f>BC137</f>
        <v>0</v>
      </c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70"/>
    </row>
    <row r="138" spans="1:110" s="21" customFormat="1" ht="38.25" customHeight="1" hidden="1">
      <c r="A138" s="63" t="s">
        <v>121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71" t="s">
        <v>199</v>
      </c>
      <c r="AD138" s="72"/>
      <c r="AE138" s="72"/>
      <c r="AF138" s="72"/>
      <c r="AG138" s="72"/>
      <c r="AH138" s="72"/>
      <c r="AI138" s="72" t="s">
        <v>118</v>
      </c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3">
        <f>BC139</f>
        <v>-546000</v>
      </c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>
        <f>BW139</f>
        <v>0</v>
      </c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 t="s">
        <v>299</v>
      </c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8"/>
    </row>
    <row r="139" spans="1:110" ht="38.25" customHeight="1" hidden="1">
      <c r="A139" s="49" t="s">
        <v>120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50"/>
      <c r="AC139" s="74" t="s">
        <v>199</v>
      </c>
      <c r="AD139" s="75"/>
      <c r="AE139" s="75"/>
      <c r="AF139" s="75"/>
      <c r="AG139" s="75"/>
      <c r="AH139" s="75"/>
      <c r="AI139" s="75" t="s">
        <v>336</v>
      </c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69">
        <v>-546000</v>
      </c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>
        <v>0</v>
      </c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 t="s">
        <v>299</v>
      </c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70"/>
    </row>
    <row r="140" spans="1:110" s="36" customFormat="1" ht="38.25" customHeight="1">
      <c r="A140" s="114" t="s">
        <v>246</v>
      </c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5"/>
      <c r="AC140" s="112" t="s">
        <v>199</v>
      </c>
      <c r="AD140" s="95"/>
      <c r="AE140" s="95"/>
      <c r="AF140" s="95"/>
      <c r="AG140" s="95"/>
      <c r="AH140" s="95"/>
      <c r="AI140" s="95" t="s">
        <v>51</v>
      </c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/>
      <c r="AV140" s="95"/>
      <c r="AW140" s="95"/>
      <c r="AX140" s="95"/>
      <c r="AY140" s="95"/>
      <c r="AZ140" s="95"/>
      <c r="BA140" s="95"/>
      <c r="BB140" s="95"/>
      <c r="BC140" s="111">
        <f>BC141+BC155+BC162</f>
        <v>3309500</v>
      </c>
      <c r="BD140" s="111"/>
      <c r="BE140" s="111"/>
      <c r="BF140" s="111"/>
      <c r="BG140" s="111"/>
      <c r="BH140" s="111"/>
      <c r="BI140" s="111"/>
      <c r="BJ140" s="111"/>
      <c r="BK140" s="111"/>
      <c r="BL140" s="111"/>
      <c r="BM140" s="111"/>
      <c r="BN140" s="111"/>
      <c r="BO140" s="111"/>
      <c r="BP140" s="111"/>
      <c r="BQ140" s="111"/>
      <c r="BR140" s="111"/>
      <c r="BS140" s="111"/>
      <c r="BT140" s="111"/>
      <c r="BU140" s="111"/>
      <c r="BV140" s="111"/>
      <c r="BW140" s="111">
        <f>BW141+BW162</f>
        <v>508200</v>
      </c>
      <c r="BX140" s="111"/>
      <c r="BY140" s="111"/>
      <c r="BZ140" s="111"/>
      <c r="CA140" s="111"/>
      <c r="CB140" s="111"/>
      <c r="CC140" s="111"/>
      <c r="CD140" s="111"/>
      <c r="CE140" s="111"/>
      <c r="CF140" s="111"/>
      <c r="CG140" s="111"/>
      <c r="CH140" s="111"/>
      <c r="CI140" s="111"/>
      <c r="CJ140" s="111"/>
      <c r="CK140" s="111"/>
      <c r="CL140" s="111"/>
      <c r="CM140" s="111"/>
      <c r="CN140" s="111"/>
      <c r="CO140" s="109">
        <f aca="true" t="shared" si="4" ref="CO140:CO147">BC140-BW140</f>
        <v>2801300</v>
      </c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10"/>
    </row>
    <row r="141" spans="1:111" ht="58.5" customHeight="1">
      <c r="A141" s="63" t="s">
        <v>116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4"/>
      <c r="AC141" s="71" t="s">
        <v>199</v>
      </c>
      <c r="AD141" s="72"/>
      <c r="AE141" s="72"/>
      <c r="AF141" s="72"/>
      <c r="AG141" s="72"/>
      <c r="AH141" s="72"/>
      <c r="AI141" s="72" t="s">
        <v>52</v>
      </c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3">
        <f>BC142+BC145+BC150+BC157</f>
        <v>3309500</v>
      </c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>
        <f>BW142+BW145</f>
        <v>508200</v>
      </c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69">
        <f t="shared" si="4"/>
        <v>2801300</v>
      </c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70"/>
      <c r="DG141" s="28"/>
    </row>
    <row r="142" spans="1:110" s="21" customFormat="1" ht="45" customHeight="1">
      <c r="A142" s="63" t="s">
        <v>353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86" t="s">
        <v>199</v>
      </c>
      <c r="AD142" s="87"/>
      <c r="AE142" s="87"/>
      <c r="AF142" s="87"/>
      <c r="AG142" s="87"/>
      <c r="AH142" s="87"/>
      <c r="AI142" s="87" t="s">
        <v>368</v>
      </c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4">
        <f>BC143</f>
        <v>3019000</v>
      </c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>
        <f>BW143</f>
        <v>503200</v>
      </c>
      <c r="BX142" s="84"/>
      <c r="BY142" s="84"/>
      <c r="BZ142" s="84"/>
      <c r="CA142" s="84"/>
      <c r="CB142" s="84"/>
      <c r="CC142" s="84"/>
      <c r="CD142" s="84"/>
      <c r="CE142" s="84"/>
      <c r="CF142" s="84"/>
      <c r="CG142" s="84"/>
      <c r="CH142" s="84"/>
      <c r="CI142" s="84"/>
      <c r="CJ142" s="84"/>
      <c r="CK142" s="84"/>
      <c r="CL142" s="84"/>
      <c r="CM142" s="84"/>
      <c r="CN142" s="84"/>
      <c r="CO142" s="69">
        <f t="shared" si="4"/>
        <v>2515800</v>
      </c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70"/>
    </row>
    <row r="143" spans="1:110" ht="79.5" customHeight="1">
      <c r="A143" s="63" t="s">
        <v>444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4"/>
      <c r="AC143" s="71" t="s">
        <v>199</v>
      </c>
      <c r="AD143" s="72"/>
      <c r="AE143" s="72"/>
      <c r="AF143" s="72"/>
      <c r="AG143" s="72"/>
      <c r="AH143" s="72"/>
      <c r="AI143" s="72" t="s">
        <v>443</v>
      </c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3">
        <f>BC144</f>
        <v>3019000</v>
      </c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>
        <f>BW144</f>
        <v>503200</v>
      </c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69">
        <f t="shared" si="4"/>
        <v>2515800</v>
      </c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70"/>
    </row>
    <row r="144" spans="1:110" ht="57.75" customHeight="1">
      <c r="A144" s="49" t="s">
        <v>442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50"/>
      <c r="AC144" s="74" t="s">
        <v>199</v>
      </c>
      <c r="AD144" s="75"/>
      <c r="AE144" s="75"/>
      <c r="AF144" s="75"/>
      <c r="AG144" s="75"/>
      <c r="AH144" s="75"/>
      <c r="AI144" s="75" t="s">
        <v>441</v>
      </c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69">
        <v>3019000</v>
      </c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>
        <v>503200</v>
      </c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>
        <f t="shared" si="4"/>
        <v>2515800</v>
      </c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70"/>
    </row>
    <row r="145" spans="1:110" s="21" customFormat="1" ht="41.25" customHeight="1">
      <c r="A145" s="63" t="s">
        <v>109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86" t="s">
        <v>199</v>
      </c>
      <c r="AD145" s="87"/>
      <c r="AE145" s="87"/>
      <c r="AF145" s="87"/>
      <c r="AG145" s="87"/>
      <c r="AH145" s="87"/>
      <c r="AI145" s="87" t="s">
        <v>371</v>
      </c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4">
        <f>BC146+BC148</f>
        <v>240400</v>
      </c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>
        <f>BW146</f>
        <v>5000</v>
      </c>
      <c r="BX145" s="84"/>
      <c r="BY145" s="84"/>
      <c r="BZ145" s="84"/>
      <c r="CA145" s="84"/>
      <c r="CB145" s="84"/>
      <c r="CC145" s="84"/>
      <c r="CD145" s="84"/>
      <c r="CE145" s="84"/>
      <c r="CF145" s="84"/>
      <c r="CG145" s="84"/>
      <c r="CH145" s="84"/>
      <c r="CI145" s="84"/>
      <c r="CJ145" s="84"/>
      <c r="CK145" s="84"/>
      <c r="CL145" s="84"/>
      <c r="CM145" s="84"/>
      <c r="CN145" s="84"/>
      <c r="CO145" s="69">
        <f t="shared" si="4"/>
        <v>235400</v>
      </c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70"/>
    </row>
    <row r="146" spans="1:110" ht="57.75" customHeight="1">
      <c r="A146" s="63" t="s">
        <v>286</v>
      </c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4"/>
      <c r="AC146" s="71" t="s">
        <v>199</v>
      </c>
      <c r="AD146" s="72"/>
      <c r="AE146" s="72"/>
      <c r="AF146" s="72"/>
      <c r="AG146" s="72"/>
      <c r="AH146" s="72"/>
      <c r="AI146" s="72" t="s">
        <v>370</v>
      </c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3">
        <f>BC147</f>
        <v>240200</v>
      </c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>
        <f>BW147</f>
        <v>5000</v>
      </c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69">
        <f t="shared" si="4"/>
        <v>235200</v>
      </c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70"/>
    </row>
    <row r="147" spans="1:110" ht="66" customHeight="1">
      <c r="A147" s="49" t="s">
        <v>218</v>
      </c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50"/>
      <c r="AC147" s="74" t="s">
        <v>199</v>
      </c>
      <c r="AD147" s="75"/>
      <c r="AE147" s="75"/>
      <c r="AF147" s="75"/>
      <c r="AG147" s="75"/>
      <c r="AH147" s="75"/>
      <c r="AI147" s="75" t="s">
        <v>369</v>
      </c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69">
        <v>240200</v>
      </c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>
        <v>5000</v>
      </c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>
        <f t="shared" si="4"/>
        <v>235200</v>
      </c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70"/>
    </row>
    <row r="148" spans="1:110" s="21" customFormat="1" ht="53.25" customHeight="1">
      <c r="A148" s="63" t="s">
        <v>154</v>
      </c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4"/>
      <c r="AC148" s="71" t="s">
        <v>199</v>
      </c>
      <c r="AD148" s="72"/>
      <c r="AE148" s="72"/>
      <c r="AF148" s="72"/>
      <c r="AG148" s="72"/>
      <c r="AH148" s="72"/>
      <c r="AI148" s="72" t="s">
        <v>373</v>
      </c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3">
        <v>200</v>
      </c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 t="str">
        <f>BW149</f>
        <v>-</v>
      </c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69">
        <f>BC148</f>
        <v>200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ht="53.25" customHeight="1">
      <c r="A149" s="49" t="s">
        <v>219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50"/>
      <c r="AC149" s="74" t="s">
        <v>199</v>
      </c>
      <c r="AD149" s="75"/>
      <c r="AE149" s="75"/>
      <c r="AF149" s="75"/>
      <c r="AG149" s="75"/>
      <c r="AH149" s="75"/>
      <c r="AI149" s="75" t="s">
        <v>372</v>
      </c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69">
        <v>200</v>
      </c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 t="s">
        <v>299</v>
      </c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>
        <f>BC149</f>
        <v>200</v>
      </c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70"/>
    </row>
    <row r="150" spans="1:110" s="21" customFormat="1" ht="30" customHeight="1" hidden="1">
      <c r="A150" s="63" t="s">
        <v>247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71" t="s">
        <v>199</v>
      </c>
      <c r="AD150" s="72"/>
      <c r="AE150" s="72"/>
      <c r="AF150" s="72"/>
      <c r="AG150" s="72"/>
      <c r="AH150" s="72"/>
      <c r="AI150" s="72" t="s">
        <v>53</v>
      </c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3">
        <f>BC151+BC154</f>
        <v>0</v>
      </c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>
        <f>BW153</f>
        <v>0</v>
      </c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84">
        <f>BC150-BW150</f>
        <v>0</v>
      </c>
      <c r="CP150" s="84"/>
      <c r="CQ150" s="84"/>
      <c r="CR150" s="84"/>
      <c r="CS150" s="84"/>
      <c r="CT150" s="84"/>
      <c r="CU150" s="84"/>
      <c r="CV150" s="84"/>
      <c r="CW150" s="84"/>
      <c r="CX150" s="84"/>
      <c r="CY150" s="84"/>
      <c r="CZ150" s="84"/>
      <c r="DA150" s="84"/>
      <c r="DB150" s="84"/>
      <c r="DC150" s="84"/>
      <c r="DD150" s="84"/>
      <c r="DE150" s="84"/>
      <c r="DF150" s="89"/>
    </row>
    <row r="151" spans="1:110" s="21" customFormat="1" ht="79.5" customHeight="1" hidden="1">
      <c r="A151" s="63" t="s">
        <v>133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4"/>
      <c r="AC151" s="71" t="s">
        <v>199</v>
      </c>
      <c r="AD151" s="72"/>
      <c r="AE151" s="72"/>
      <c r="AF151" s="72"/>
      <c r="AG151" s="72"/>
      <c r="AH151" s="72"/>
      <c r="AI151" s="87" t="s">
        <v>132</v>
      </c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4">
        <f>BC152</f>
        <v>0</v>
      </c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>
        <f>BW152</f>
        <v>0</v>
      </c>
      <c r="BX151" s="84"/>
      <c r="BY151" s="84"/>
      <c r="BZ151" s="84"/>
      <c r="CA151" s="84"/>
      <c r="CB151" s="84"/>
      <c r="CC151" s="84"/>
      <c r="CD151" s="84"/>
      <c r="CE151" s="84"/>
      <c r="CF151" s="84"/>
      <c r="CG151" s="84"/>
      <c r="CH151" s="84"/>
      <c r="CI151" s="84"/>
      <c r="CJ151" s="84"/>
      <c r="CK151" s="84"/>
      <c r="CL151" s="84"/>
      <c r="CM151" s="84"/>
      <c r="CN151" s="84"/>
      <c r="CO151" s="84" t="s">
        <v>299</v>
      </c>
      <c r="CP151" s="84"/>
      <c r="CQ151" s="84"/>
      <c r="CR151" s="84"/>
      <c r="CS151" s="84"/>
      <c r="CT151" s="84"/>
      <c r="CU151" s="84"/>
      <c r="CV151" s="84"/>
      <c r="CW151" s="84"/>
      <c r="CX151" s="84"/>
      <c r="CY151" s="84"/>
      <c r="CZ151" s="84"/>
      <c r="DA151" s="84"/>
      <c r="DB151" s="84"/>
      <c r="DC151" s="84"/>
      <c r="DD151" s="84"/>
      <c r="DE151" s="84"/>
      <c r="DF151" s="89"/>
    </row>
    <row r="152" spans="1:110" ht="75.75" customHeight="1" hidden="1">
      <c r="A152" s="49" t="s">
        <v>130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50"/>
      <c r="AC152" s="74" t="s">
        <v>199</v>
      </c>
      <c r="AD152" s="75"/>
      <c r="AE152" s="75"/>
      <c r="AF152" s="75"/>
      <c r="AG152" s="75"/>
      <c r="AH152" s="75"/>
      <c r="AI152" s="75" t="s">
        <v>131</v>
      </c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 t="s">
        <v>299</v>
      </c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70"/>
    </row>
    <row r="153" spans="1:110" s="21" customFormat="1" ht="42" customHeight="1" hidden="1">
      <c r="A153" s="63" t="s">
        <v>290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4"/>
      <c r="AC153" s="71" t="s">
        <v>199</v>
      </c>
      <c r="AD153" s="72"/>
      <c r="AE153" s="72"/>
      <c r="AF153" s="72"/>
      <c r="AG153" s="72"/>
      <c r="AH153" s="72"/>
      <c r="AI153" s="87" t="s">
        <v>54</v>
      </c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4">
        <f>BC154</f>
        <v>0</v>
      </c>
      <c r="BD153" s="84"/>
      <c r="BE153" s="84"/>
      <c r="BF153" s="84"/>
      <c r="BG153" s="84"/>
      <c r="BH153" s="84"/>
      <c r="BI153" s="84"/>
      <c r="BJ153" s="84"/>
      <c r="BK153" s="84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>
        <f>BW154</f>
        <v>0</v>
      </c>
      <c r="BX153" s="84"/>
      <c r="BY153" s="84"/>
      <c r="BZ153" s="84"/>
      <c r="CA153" s="84"/>
      <c r="CB153" s="84"/>
      <c r="CC153" s="84"/>
      <c r="CD153" s="84"/>
      <c r="CE153" s="84"/>
      <c r="CF153" s="84"/>
      <c r="CG153" s="84"/>
      <c r="CH153" s="84"/>
      <c r="CI153" s="84"/>
      <c r="CJ153" s="84"/>
      <c r="CK153" s="84"/>
      <c r="CL153" s="84"/>
      <c r="CM153" s="84"/>
      <c r="CN153" s="84"/>
      <c r="CO153" s="84">
        <f>BC153-BW153</f>
        <v>0</v>
      </c>
      <c r="CP153" s="84"/>
      <c r="CQ153" s="84"/>
      <c r="CR153" s="84"/>
      <c r="CS153" s="84"/>
      <c r="CT153" s="84"/>
      <c r="CU153" s="84"/>
      <c r="CV153" s="84"/>
      <c r="CW153" s="84"/>
      <c r="CX153" s="84"/>
      <c r="CY153" s="84"/>
      <c r="CZ153" s="84"/>
      <c r="DA153" s="84"/>
      <c r="DB153" s="84"/>
      <c r="DC153" s="84"/>
      <c r="DD153" s="84"/>
      <c r="DE153" s="84"/>
      <c r="DF153" s="89"/>
    </row>
    <row r="154" spans="1:110" ht="43.5" customHeight="1" hidden="1">
      <c r="A154" s="49" t="s">
        <v>220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50"/>
      <c r="AC154" s="74" t="s">
        <v>199</v>
      </c>
      <c r="AD154" s="75"/>
      <c r="AE154" s="75"/>
      <c r="AF154" s="75"/>
      <c r="AG154" s="75"/>
      <c r="AH154" s="75"/>
      <c r="AI154" s="75" t="s">
        <v>55</v>
      </c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69">
        <v>0</v>
      </c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>
        <v>0</v>
      </c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84">
        <f>BC154-BW154</f>
        <v>0</v>
      </c>
      <c r="CP154" s="84"/>
      <c r="CQ154" s="84"/>
      <c r="CR154" s="84"/>
      <c r="CS154" s="84"/>
      <c r="CT154" s="84"/>
      <c r="CU154" s="84"/>
      <c r="CV154" s="84"/>
      <c r="CW154" s="84"/>
      <c r="CX154" s="84"/>
      <c r="CY154" s="84"/>
      <c r="CZ154" s="84"/>
      <c r="DA154" s="84"/>
      <c r="DB154" s="84"/>
      <c r="DC154" s="84"/>
      <c r="DD154" s="84"/>
      <c r="DE154" s="84"/>
      <c r="DF154" s="89"/>
    </row>
    <row r="155" spans="1:110" ht="63" customHeight="1" hidden="1">
      <c r="A155" s="63" t="s">
        <v>327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86" t="s">
        <v>199</v>
      </c>
      <c r="AD155" s="87"/>
      <c r="AE155" s="87"/>
      <c r="AF155" s="87"/>
      <c r="AG155" s="87"/>
      <c r="AH155" s="87"/>
      <c r="AI155" s="87" t="s">
        <v>326</v>
      </c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8">
        <f>BC156</f>
        <v>0</v>
      </c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>
        <f>BW156</f>
        <v>0</v>
      </c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 t="s">
        <v>299</v>
      </c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91"/>
    </row>
    <row r="156" spans="1:110" ht="58.5" customHeight="1" hidden="1">
      <c r="A156" s="49" t="s">
        <v>329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50"/>
      <c r="AC156" s="74" t="s">
        <v>199</v>
      </c>
      <c r="AD156" s="75"/>
      <c r="AE156" s="75"/>
      <c r="AF156" s="75"/>
      <c r="AG156" s="75"/>
      <c r="AH156" s="75"/>
      <c r="AI156" s="75" t="s">
        <v>328</v>
      </c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85">
        <v>0</v>
      </c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>
        <v>0</v>
      </c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 t="s">
        <v>299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90"/>
    </row>
    <row r="157" spans="1:110" s="21" customFormat="1" ht="30" customHeight="1">
      <c r="A157" s="63" t="s">
        <v>247</v>
      </c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4"/>
      <c r="AC157" s="71" t="s">
        <v>199</v>
      </c>
      <c r="AD157" s="72"/>
      <c r="AE157" s="72"/>
      <c r="AF157" s="72"/>
      <c r="AG157" s="72"/>
      <c r="AH157" s="72"/>
      <c r="AI157" s="72" t="s">
        <v>386</v>
      </c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3">
        <f>BC158+BC161</f>
        <v>50100</v>
      </c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 t="str">
        <f>BW160</f>
        <v>-</v>
      </c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69">
        <f>BC157</f>
        <v>50100</v>
      </c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70"/>
    </row>
    <row r="158" spans="1:110" s="21" customFormat="1" ht="79.5" customHeight="1" hidden="1">
      <c r="A158" s="63" t="s">
        <v>133</v>
      </c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4"/>
      <c r="AC158" s="71" t="s">
        <v>199</v>
      </c>
      <c r="AD158" s="72"/>
      <c r="AE158" s="72"/>
      <c r="AF158" s="72"/>
      <c r="AG158" s="72"/>
      <c r="AH158" s="72"/>
      <c r="AI158" s="87" t="s">
        <v>132</v>
      </c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4">
        <f>BC159</f>
        <v>0</v>
      </c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>
        <f>BW159</f>
        <v>0</v>
      </c>
      <c r="BX158" s="84"/>
      <c r="BY158" s="84"/>
      <c r="BZ158" s="84"/>
      <c r="CA158" s="84"/>
      <c r="CB158" s="84"/>
      <c r="CC158" s="84"/>
      <c r="CD158" s="84"/>
      <c r="CE158" s="84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 t="s">
        <v>299</v>
      </c>
      <c r="CP158" s="84"/>
      <c r="CQ158" s="84"/>
      <c r="CR158" s="84"/>
      <c r="CS158" s="84"/>
      <c r="CT158" s="84"/>
      <c r="CU158" s="84"/>
      <c r="CV158" s="84"/>
      <c r="CW158" s="84"/>
      <c r="CX158" s="84"/>
      <c r="CY158" s="84"/>
      <c r="CZ158" s="84"/>
      <c r="DA158" s="84"/>
      <c r="DB158" s="84"/>
      <c r="DC158" s="84"/>
      <c r="DD158" s="84"/>
      <c r="DE158" s="84"/>
      <c r="DF158" s="89"/>
    </row>
    <row r="159" spans="1:110" ht="75.75" customHeight="1" hidden="1">
      <c r="A159" s="49" t="s">
        <v>130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50"/>
      <c r="AC159" s="74" t="s">
        <v>199</v>
      </c>
      <c r="AD159" s="75"/>
      <c r="AE159" s="75"/>
      <c r="AF159" s="75"/>
      <c r="AG159" s="75"/>
      <c r="AH159" s="75"/>
      <c r="AI159" s="75" t="s">
        <v>131</v>
      </c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 t="s">
        <v>299</v>
      </c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70"/>
    </row>
    <row r="160" spans="1:110" s="21" customFormat="1" ht="42" customHeight="1">
      <c r="A160" s="63" t="s">
        <v>290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71" t="s">
        <v>199</v>
      </c>
      <c r="AD160" s="72"/>
      <c r="AE160" s="72"/>
      <c r="AF160" s="72"/>
      <c r="AG160" s="72"/>
      <c r="AH160" s="72"/>
      <c r="AI160" s="87" t="s">
        <v>385</v>
      </c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4">
        <f>BC161</f>
        <v>50100</v>
      </c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 t="str">
        <f>BW161</f>
        <v>-</v>
      </c>
      <c r="BX160" s="84"/>
      <c r="BY160" s="84"/>
      <c r="BZ160" s="84"/>
      <c r="CA160" s="84"/>
      <c r="CB160" s="84"/>
      <c r="CC160" s="84"/>
      <c r="CD160" s="84"/>
      <c r="CE160" s="84"/>
      <c r="CF160" s="84"/>
      <c r="CG160" s="84"/>
      <c r="CH160" s="84"/>
      <c r="CI160" s="84"/>
      <c r="CJ160" s="84"/>
      <c r="CK160" s="84"/>
      <c r="CL160" s="84"/>
      <c r="CM160" s="84"/>
      <c r="CN160" s="84"/>
      <c r="CO160" s="69">
        <f>BC160</f>
        <v>50100</v>
      </c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70"/>
    </row>
    <row r="161" spans="1:110" ht="43.5" customHeight="1">
      <c r="A161" s="49" t="s">
        <v>220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50"/>
      <c r="AC161" s="74" t="s">
        <v>199</v>
      </c>
      <c r="AD161" s="75"/>
      <c r="AE161" s="75"/>
      <c r="AF161" s="75"/>
      <c r="AG161" s="75"/>
      <c r="AH161" s="75"/>
      <c r="AI161" s="75" t="s">
        <v>384</v>
      </c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69">
        <v>50100</v>
      </c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 t="s">
        <v>299</v>
      </c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>
        <f>BC161</f>
        <v>50100</v>
      </c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70"/>
    </row>
    <row r="162" spans="1:111" ht="33.75" customHeight="1" hidden="1">
      <c r="A162" s="114" t="s">
        <v>418</v>
      </c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5"/>
      <c r="AC162" s="112" t="s">
        <v>199</v>
      </c>
      <c r="AD162" s="95"/>
      <c r="AE162" s="95"/>
      <c r="AF162" s="95"/>
      <c r="AG162" s="95"/>
      <c r="AH162" s="95"/>
      <c r="AI162" s="95" t="s">
        <v>417</v>
      </c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5"/>
      <c r="AW162" s="95"/>
      <c r="AX162" s="95"/>
      <c r="AY162" s="95"/>
      <c r="AZ162" s="95"/>
      <c r="BA162" s="95"/>
      <c r="BB162" s="95"/>
      <c r="BC162" s="111">
        <f>BC163+BC167+BC172+BC179</f>
        <v>0</v>
      </c>
      <c r="BD162" s="111"/>
      <c r="BE162" s="111"/>
      <c r="BF162" s="111"/>
      <c r="BG162" s="111"/>
      <c r="BH162" s="111"/>
      <c r="BI162" s="111"/>
      <c r="BJ162" s="111"/>
      <c r="BK162" s="111"/>
      <c r="BL162" s="111"/>
      <c r="BM162" s="111"/>
      <c r="BN162" s="111"/>
      <c r="BO162" s="111"/>
      <c r="BP162" s="111"/>
      <c r="BQ162" s="111"/>
      <c r="BR162" s="111"/>
      <c r="BS162" s="111"/>
      <c r="BT162" s="111"/>
      <c r="BU162" s="111"/>
      <c r="BV162" s="111"/>
      <c r="BW162" s="111">
        <f>BW163</f>
        <v>0</v>
      </c>
      <c r="BX162" s="111"/>
      <c r="BY162" s="111"/>
      <c r="BZ162" s="111"/>
      <c r="CA162" s="111"/>
      <c r="CB162" s="111"/>
      <c r="CC162" s="111"/>
      <c r="CD162" s="111"/>
      <c r="CE162" s="111"/>
      <c r="CF162" s="111"/>
      <c r="CG162" s="111"/>
      <c r="CH162" s="111"/>
      <c r="CI162" s="111"/>
      <c r="CJ162" s="111"/>
      <c r="CK162" s="111"/>
      <c r="CL162" s="111"/>
      <c r="CM162" s="111"/>
      <c r="CN162" s="111"/>
      <c r="CO162" s="179">
        <f>BC162-BW162</f>
        <v>0</v>
      </c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80"/>
      <c r="DG162" s="28"/>
    </row>
    <row r="163" spans="1:110" s="21" customFormat="1" ht="50.25" customHeight="1" hidden="1">
      <c r="A163" s="63" t="s">
        <v>422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4"/>
      <c r="AC163" s="86" t="s">
        <v>199</v>
      </c>
      <c r="AD163" s="87"/>
      <c r="AE163" s="87"/>
      <c r="AF163" s="87"/>
      <c r="AG163" s="87"/>
      <c r="AH163" s="87"/>
      <c r="AI163" s="87" t="s">
        <v>419</v>
      </c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4">
        <f>BC164+BC165+BC166</f>
        <v>0</v>
      </c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>
        <f>BW165+BW166+BW164</f>
        <v>0</v>
      </c>
      <c r="BX163" s="84"/>
      <c r="BY163" s="84"/>
      <c r="BZ163" s="84"/>
      <c r="CA163" s="84"/>
      <c r="CB163" s="84"/>
      <c r="CC163" s="84"/>
      <c r="CD163" s="84"/>
      <c r="CE163" s="84"/>
      <c r="CF163" s="84"/>
      <c r="CG163" s="84"/>
      <c r="CH163" s="84"/>
      <c r="CI163" s="84"/>
      <c r="CJ163" s="84"/>
      <c r="CK163" s="84"/>
      <c r="CL163" s="84"/>
      <c r="CM163" s="84"/>
      <c r="CN163" s="84"/>
      <c r="CO163" s="69">
        <f>CO165</f>
        <v>0</v>
      </c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70"/>
    </row>
    <row r="164" spans="1:110" ht="70.5" customHeight="1" hidden="1">
      <c r="A164" s="49" t="s">
        <v>421</v>
      </c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50"/>
      <c r="AC164" s="74" t="s">
        <v>199</v>
      </c>
      <c r="AD164" s="75"/>
      <c r="AE164" s="75"/>
      <c r="AF164" s="75"/>
      <c r="AG164" s="75"/>
      <c r="AH164" s="75"/>
      <c r="AI164" s="75" t="s">
        <v>420</v>
      </c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69">
        <v>0</v>
      </c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>
        <v>0</v>
      </c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 t="s">
        <v>299</v>
      </c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70"/>
    </row>
    <row r="165" spans="1:110" ht="38.25" customHeight="1" hidden="1">
      <c r="A165" s="49" t="s">
        <v>422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50"/>
      <c r="AC165" s="74" t="s">
        <v>199</v>
      </c>
      <c r="AD165" s="75"/>
      <c r="AE165" s="75"/>
      <c r="AF165" s="75"/>
      <c r="AG165" s="75"/>
      <c r="AH165" s="75"/>
      <c r="AI165" s="75" t="s">
        <v>424</v>
      </c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69">
        <v>0</v>
      </c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>
        <v>0</v>
      </c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>
        <f>BC165-BW165</f>
        <v>0</v>
      </c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70"/>
    </row>
    <row r="166" spans="1:110" ht="42" customHeight="1" hidden="1">
      <c r="A166" s="49" t="s">
        <v>422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50"/>
      <c r="AC166" s="74" t="s">
        <v>199</v>
      </c>
      <c r="AD166" s="75"/>
      <c r="AE166" s="75"/>
      <c r="AF166" s="75"/>
      <c r="AG166" s="75"/>
      <c r="AH166" s="75"/>
      <c r="AI166" s="75" t="s">
        <v>423</v>
      </c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69">
        <v>0</v>
      </c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>
        <v>0</v>
      </c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 t="s">
        <v>299</v>
      </c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70"/>
    </row>
  </sheetData>
  <sheetProtection/>
  <mergeCells count="964">
    <mergeCell ref="A164:AB164"/>
    <mergeCell ref="AC164:AH164"/>
    <mergeCell ref="AI164:BB164"/>
    <mergeCell ref="BC164:BV164"/>
    <mergeCell ref="BW164:CN164"/>
    <mergeCell ref="CO164:DF164"/>
    <mergeCell ref="A166:AB166"/>
    <mergeCell ref="AC166:AH166"/>
    <mergeCell ref="AI166:BB166"/>
    <mergeCell ref="BC166:BV166"/>
    <mergeCell ref="BW166:CN166"/>
    <mergeCell ref="CO166:DF166"/>
    <mergeCell ref="A165:AB165"/>
    <mergeCell ref="AC165:AH165"/>
    <mergeCell ref="AI165:BB165"/>
    <mergeCell ref="BC165:BV165"/>
    <mergeCell ref="BW165:CN165"/>
    <mergeCell ref="CO165:DF165"/>
    <mergeCell ref="A163:AB163"/>
    <mergeCell ref="AC163:AH163"/>
    <mergeCell ref="AI163:BB163"/>
    <mergeCell ref="BC163:BV163"/>
    <mergeCell ref="BW163:CN163"/>
    <mergeCell ref="CO163:DF163"/>
    <mergeCell ref="A162:AB162"/>
    <mergeCell ref="AC162:AH162"/>
    <mergeCell ref="AI162:BB162"/>
    <mergeCell ref="BC162:BV162"/>
    <mergeCell ref="BW162:CN162"/>
    <mergeCell ref="CO162:DF162"/>
    <mergeCell ref="A161:AB161"/>
    <mergeCell ref="AC161:AH161"/>
    <mergeCell ref="AI161:BB161"/>
    <mergeCell ref="BC161:BV161"/>
    <mergeCell ref="BW161:CN161"/>
    <mergeCell ref="CO161:DF161"/>
    <mergeCell ref="A160:AB160"/>
    <mergeCell ref="AC160:AH160"/>
    <mergeCell ref="AI160:BB160"/>
    <mergeCell ref="BC160:BV160"/>
    <mergeCell ref="BW160:CN160"/>
    <mergeCell ref="CO160:DF160"/>
    <mergeCell ref="A159:AB159"/>
    <mergeCell ref="AC159:AH159"/>
    <mergeCell ref="AI159:BB159"/>
    <mergeCell ref="BC159:BV159"/>
    <mergeCell ref="BW159:CN159"/>
    <mergeCell ref="CO159:DF159"/>
    <mergeCell ref="A158:AB158"/>
    <mergeCell ref="AC158:AH158"/>
    <mergeCell ref="AI158:BB158"/>
    <mergeCell ref="BC158:BV158"/>
    <mergeCell ref="BW158:CN158"/>
    <mergeCell ref="CO158:DF158"/>
    <mergeCell ref="A157:AB157"/>
    <mergeCell ref="AC157:AH157"/>
    <mergeCell ref="AI157:BB157"/>
    <mergeCell ref="BC157:BV157"/>
    <mergeCell ref="BW157:CN157"/>
    <mergeCell ref="CO157:DF157"/>
    <mergeCell ref="A25:AB25"/>
    <mergeCell ref="AC25:AH25"/>
    <mergeCell ref="AI25:BB25"/>
    <mergeCell ref="BC25:BV25"/>
    <mergeCell ref="BW25:CN25"/>
    <mergeCell ref="CO25:DF25"/>
    <mergeCell ref="A27:AB27"/>
    <mergeCell ref="AC27:AH27"/>
    <mergeCell ref="AI27:BB27"/>
    <mergeCell ref="BC27:BV27"/>
    <mergeCell ref="BW27:CN27"/>
    <mergeCell ref="CO27:DF27"/>
    <mergeCell ref="A24:AB24"/>
    <mergeCell ref="AC24:AH24"/>
    <mergeCell ref="AI24:BB24"/>
    <mergeCell ref="BC24:BV24"/>
    <mergeCell ref="BW24:CN24"/>
    <mergeCell ref="CO24:DF24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BW135:CN135"/>
    <mergeCell ref="AI134:BB134"/>
    <mergeCell ref="BC134:BV134"/>
    <mergeCell ref="BC133:BV133"/>
    <mergeCell ref="BW133:CN133"/>
    <mergeCell ref="BC135:BV135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BC30:BV30"/>
    <mergeCell ref="BC36:BV36"/>
    <mergeCell ref="BC37:BV37"/>
    <mergeCell ref="BC32:BV32"/>
    <mergeCell ref="BC33:BV33"/>
    <mergeCell ref="BC34:BV34"/>
    <mergeCell ref="BC35:BV35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65:CN65"/>
    <mergeCell ref="BW59:CN59"/>
    <mergeCell ref="BW63:CN63"/>
    <mergeCell ref="BW57:CN57"/>
    <mergeCell ref="BW60:CN60"/>
    <mergeCell ref="BW61:CN61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BW73:CN73"/>
    <mergeCell ref="BW93:CN93"/>
    <mergeCell ref="BW90:CN90"/>
    <mergeCell ref="BW89:CN89"/>
    <mergeCell ref="BW88:CN88"/>
    <mergeCell ref="BW78:CN78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45:DF45"/>
    <mergeCell ref="CO46:DF46"/>
    <mergeCell ref="CO51:DF51"/>
    <mergeCell ref="CO49:DF49"/>
    <mergeCell ref="CO50:DF50"/>
    <mergeCell ref="CO52:DF52"/>
    <mergeCell ref="CO47:DF47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91:BB91"/>
    <mergeCell ref="AI92:BB92"/>
    <mergeCell ref="AI90:BB90"/>
    <mergeCell ref="AI93:BB93"/>
    <mergeCell ref="AI89:BB89"/>
    <mergeCell ref="AI85:BB85"/>
    <mergeCell ref="AI87:BB87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A17:AB17"/>
    <mergeCell ref="AI16:BB16"/>
    <mergeCell ref="A15:AB15"/>
    <mergeCell ref="A16:AB16"/>
    <mergeCell ref="AC15:AH15"/>
    <mergeCell ref="AC17:AH17"/>
    <mergeCell ref="AI17:BB17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S6:CA6"/>
    <mergeCell ref="CD9:CM9"/>
    <mergeCell ref="A9:V9"/>
    <mergeCell ref="A6:R6"/>
    <mergeCell ref="A7:AB7"/>
    <mergeCell ref="AC7:CA7"/>
    <mergeCell ref="CD7:CM7"/>
    <mergeCell ref="CD6:CM6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7:DF7"/>
    <mergeCell ref="CO8:DF8"/>
    <mergeCell ref="A10:DF10"/>
    <mergeCell ref="CO11:DF11"/>
    <mergeCell ref="AI11:BB11"/>
    <mergeCell ref="CO9:DF9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BC54:BV54"/>
    <mergeCell ref="AI61:BB61"/>
    <mergeCell ref="BC62:BV62"/>
    <mergeCell ref="BC61:BV61"/>
    <mergeCell ref="AI60:BB60"/>
    <mergeCell ref="AI54:BB54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98:AB98"/>
    <mergeCell ref="A91:AB91"/>
    <mergeCell ref="AC96:AH96"/>
    <mergeCell ref="A90:AB90"/>
    <mergeCell ref="AC90:AH90"/>
    <mergeCell ref="AC98:AH98"/>
    <mergeCell ref="AC95:AH95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C101:AH101"/>
    <mergeCell ref="AC99:AH99"/>
    <mergeCell ref="AI102:BB102"/>
    <mergeCell ref="AI101:BB101"/>
    <mergeCell ref="AI99:BB99"/>
    <mergeCell ref="AC100:AH100"/>
    <mergeCell ref="AC102:AH102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99:AB99"/>
    <mergeCell ref="A101:AB101"/>
    <mergeCell ref="A103:AB103"/>
    <mergeCell ref="A104:AB104"/>
    <mergeCell ref="A102:AB102"/>
    <mergeCell ref="A100:AB100"/>
    <mergeCell ref="AC108:AH108"/>
    <mergeCell ref="A105:AB105"/>
    <mergeCell ref="A106:AB106"/>
    <mergeCell ref="A107:AB107"/>
    <mergeCell ref="AC107:AH107"/>
    <mergeCell ref="AC105:AH105"/>
    <mergeCell ref="A108:AB108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CO143:DF143"/>
    <mergeCell ref="BW145:CN145"/>
    <mergeCell ref="BC146:BV146"/>
    <mergeCell ref="BC145:BV145"/>
    <mergeCell ref="AI143:BB143"/>
    <mergeCell ref="BC143:BV143"/>
    <mergeCell ref="CO150:DF150"/>
    <mergeCell ref="BC147:BV147"/>
    <mergeCell ref="AI150:BB150"/>
    <mergeCell ref="AI146:BB146"/>
    <mergeCell ref="BW148:CN148"/>
    <mergeCell ref="AI144:BB144"/>
    <mergeCell ref="CO145:DF145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BW109:CN109"/>
    <mergeCell ref="BW110:CN110"/>
    <mergeCell ref="BW103:CN103"/>
    <mergeCell ref="BW102:CN102"/>
    <mergeCell ref="BW104:CN104"/>
    <mergeCell ref="CO99:DF99"/>
    <mergeCell ref="T2:CM2"/>
    <mergeCell ref="AP4:BM4"/>
    <mergeCell ref="BN4:BQ4"/>
    <mergeCell ref="BR4:BT4"/>
    <mergeCell ref="BZ3:CM3"/>
    <mergeCell ref="CD4:CM4"/>
    <mergeCell ref="AD4:AO4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I141:BB141"/>
    <mergeCell ref="AI135:BB135"/>
    <mergeCell ref="AI121:BB121"/>
    <mergeCell ref="AI132:BB132"/>
    <mergeCell ref="AI129:BB129"/>
    <mergeCell ref="AI140:BB140"/>
    <mergeCell ref="AI127:BB127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23:AB123"/>
    <mergeCell ref="AC123:AH123"/>
    <mergeCell ref="A122:AB122"/>
    <mergeCell ref="AC122:AH122"/>
    <mergeCell ref="AI122:BB122"/>
    <mergeCell ref="BC122:BV122"/>
    <mergeCell ref="BC123:BV123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BW119:CN119"/>
    <mergeCell ref="CO119:DF119"/>
    <mergeCell ref="A119:AB119"/>
    <mergeCell ref="AC119:AH119"/>
    <mergeCell ref="AI119:BB119"/>
    <mergeCell ref="BC119:BV119"/>
    <mergeCell ref="A20:AB20"/>
    <mergeCell ref="AC20:AH20"/>
    <mergeCell ref="AI20:BB20"/>
    <mergeCell ref="BC20:BV20"/>
    <mergeCell ref="BW20:CN20"/>
    <mergeCell ref="CO20:DF20"/>
    <mergeCell ref="A26:AB26"/>
    <mergeCell ref="AC26:AH26"/>
    <mergeCell ref="AI26:BB26"/>
    <mergeCell ref="BC26:BV26"/>
    <mergeCell ref="BW26:CN26"/>
    <mergeCell ref="CO26:DF26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view="pageBreakPreview" zoomScale="60" zoomScaleNormal="75" zoomScalePageLayoutView="0" workbookViewId="0" topLeftCell="A12">
      <selection activeCell="AC17" sqref="AC17:AH17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110</v>
      </c>
    </row>
    <row r="2" spans="1:110" ht="21" customHeight="1">
      <c r="A2" s="230" t="s">
        <v>228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0"/>
    </row>
    <row r="3" spans="1:110" ht="48" customHeight="1">
      <c r="A3" s="231" t="s">
        <v>194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 t="s">
        <v>195</v>
      </c>
      <c r="AD3" s="232"/>
      <c r="AE3" s="232"/>
      <c r="AF3" s="232"/>
      <c r="AG3" s="232"/>
      <c r="AH3" s="232"/>
      <c r="AI3" s="232" t="s">
        <v>123</v>
      </c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 t="s">
        <v>234</v>
      </c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 t="s">
        <v>196</v>
      </c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 t="s">
        <v>197</v>
      </c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3"/>
    </row>
    <row r="4" spans="1:110" s="14" customFormat="1" ht="18" customHeight="1" thickBot="1">
      <c r="A4" s="234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6">
        <v>2</v>
      </c>
      <c r="AD4" s="236"/>
      <c r="AE4" s="236"/>
      <c r="AF4" s="236"/>
      <c r="AG4" s="236"/>
      <c r="AH4" s="236"/>
      <c r="AI4" s="236">
        <v>3</v>
      </c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>
        <v>4</v>
      </c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>
        <v>5</v>
      </c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  <c r="CK4" s="236"/>
      <c r="CL4" s="236"/>
      <c r="CM4" s="236"/>
      <c r="CN4" s="236"/>
      <c r="CO4" s="236">
        <v>6</v>
      </c>
      <c r="CP4" s="236"/>
      <c r="CQ4" s="236"/>
      <c r="CR4" s="236"/>
      <c r="CS4" s="236"/>
      <c r="CT4" s="236"/>
      <c r="CU4" s="236"/>
      <c r="CV4" s="236"/>
      <c r="CW4" s="236"/>
      <c r="CX4" s="236"/>
      <c r="CY4" s="236"/>
      <c r="CZ4" s="236"/>
      <c r="DA4" s="236"/>
      <c r="DB4" s="236"/>
      <c r="DC4" s="236"/>
      <c r="DD4" s="236"/>
      <c r="DE4" s="236"/>
      <c r="DF4" s="241"/>
    </row>
    <row r="5" spans="1:111" s="17" customFormat="1" ht="23.25" customHeight="1">
      <c r="A5" s="237" t="s">
        <v>229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8"/>
      <c r="AC5" s="239" t="s">
        <v>207</v>
      </c>
      <c r="AD5" s="240"/>
      <c r="AE5" s="240"/>
      <c r="AF5" s="240"/>
      <c r="AG5" s="240"/>
      <c r="AH5" s="240"/>
      <c r="AI5" s="240" t="s">
        <v>200</v>
      </c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2">
        <f>SUM(AZ7:BV56)</f>
        <v>10437053.04</v>
      </c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>
        <f>SUM(BW7:CN56)</f>
        <v>379726.92000000004</v>
      </c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>
        <f>AZ5-BW5</f>
        <v>10057326.12</v>
      </c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3"/>
      <c r="DG5" s="29"/>
    </row>
    <row r="6" spans="1:110" ht="15" customHeight="1">
      <c r="A6" s="181" t="s">
        <v>198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244"/>
      <c r="AC6" s="228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194"/>
      <c r="BA6" s="194"/>
      <c r="BB6" s="194"/>
      <c r="BC6" s="194"/>
      <c r="BD6" s="194"/>
      <c r="BE6" s="194"/>
      <c r="BF6" s="194"/>
      <c r="BG6" s="194"/>
      <c r="BH6" s="194"/>
      <c r="BI6" s="194"/>
      <c r="BJ6" s="194"/>
      <c r="BK6" s="194"/>
      <c r="BL6" s="194"/>
      <c r="BM6" s="194"/>
      <c r="BN6" s="194"/>
      <c r="BO6" s="194"/>
      <c r="BP6" s="194"/>
      <c r="BQ6" s="194"/>
      <c r="BR6" s="194"/>
      <c r="BS6" s="194"/>
      <c r="BT6" s="194"/>
      <c r="BU6" s="194"/>
      <c r="BV6" s="194"/>
      <c r="BW6" s="194"/>
      <c r="BX6" s="194"/>
      <c r="BY6" s="194"/>
      <c r="BZ6" s="194"/>
      <c r="CA6" s="194"/>
      <c r="CB6" s="194"/>
      <c r="CC6" s="194"/>
      <c r="CD6" s="194"/>
      <c r="CE6" s="194"/>
      <c r="CF6" s="194"/>
      <c r="CG6" s="194"/>
      <c r="CH6" s="194"/>
      <c r="CI6" s="194"/>
      <c r="CJ6" s="194"/>
      <c r="CK6" s="194"/>
      <c r="CL6" s="194"/>
      <c r="CM6" s="194"/>
      <c r="CN6" s="194"/>
      <c r="CO6" s="194"/>
      <c r="CP6" s="194"/>
      <c r="CQ6" s="194"/>
      <c r="CR6" s="194"/>
      <c r="CS6" s="194"/>
      <c r="CT6" s="194"/>
      <c r="CU6" s="194"/>
      <c r="CV6" s="194"/>
      <c r="CW6" s="194"/>
      <c r="CX6" s="194"/>
      <c r="CY6" s="194"/>
      <c r="CZ6" s="194"/>
      <c r="DA6" s="194"/>
      <c r="DB6" s="194"/>
      <c r="DC6" s="194"/>
      <c r="DD6" s="194"/>
      <c r="DE6" s="194"/>
      <c r="DF6" s="195"/>
    </row>
    <row r="7" spans="1:119" ht="52.5" customHeight="1">
      <c r="A7" s="181" t="s">
        <v>90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228" t="s">
        <v>207</v>
      </c>
      <c r="AD7" s="229"/>
      <c r="AE7" s="229"/>
      <c r="AF7" s="229"/>
      <c r="AG7" s="229"/>
      <c r="AH7" s="229"/>
      <c r="AI7" s="227" t="s">
        <v>89</v>
      </c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194">
        <v>2839900</v>
      </c>
      <c r="BA7" s="194"/>
      <c r="BB7" s="194"/>
      <c r="BC7" s="194"/>
      <c r="BD7" s="194"/>
      <c r="BE7" s="194"/>
      <c r="BF7" s="194"/>
      <c r="BG7" s="194"/>
      <c r="BH7" s="194"/>
      <c r="BI7" s="194"/>
      <c r="BJ7" s="194"/>
      <c r="BK7" s="194"/>
      <c r="BL7" s="194"/>
      <c r="BM7" s="194"/>
      <c r="BN7" s="194"/>
      <c r="BO7" s="194"/>
      <c r="BP7" s="194"/>
      <c r="BQ7" s="194"/>
      <c r="BR7" s="194"/>
      <c r="BS7" s="194"/>
      <c r="BT7" s="194"/>
      <c r="BU7" s="194"/>
      <c r="BV7" s="194"/>
      <c r="BW7" s="202">
        <v>79375.88</v>
      </c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194">
        <f>AZ7-BW7</f>
        <v>2760524.12</v>
      </c>
      <c r="CP7" s="194"/>
      <c r="CQ7" s="194"/>
      <c r="CR7" s="194"/>
      <c r="CS7" s="194"/>
      <c r="CT7" s="194"/>
      <c r="CU7" s="194"/>
      <c r="CV7" s="194"/>
      <c r="CW7" s="194"/>
      <c r="CX7" s="194"/>
      <c r="CY7" s="194"/>
      <c r="CZ7" s="194"/>
      <c r="DA7" s="194"/>
      <c r="DB7" s="194"/>
      <c r="DC7" s="194"/>
      <c r="DD7" s="194"/>
      <c r="DE7" s="194"/>
      <c r="DF7" s="195"/>
      <c r="DG7" s="18"/>
      <c r="DI7" s="30">
        <f>AZ7+AZ27</f>
        <v>3032700</v>
      </c>
      <c r="DO7" s="30">
        <f>BW7+BW27</f>
        <v>84375.88</v>
      </c>
    </row>
    <row r="8" spans="1:119" ht="66" customHeight="1">
      <c r="A8" s="181" t="s">
        <v>87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228" t="s">
        <v>207</v>
      </c>
      <c r="AD8" s="229"/>
      <c r="AE8" s="229"/>
      <c r="AF8" s="229"/>
      <c r="AG8" s="229"/>
      <c r="AH8" s="229"/>
      <c r="AI8" s="227" t="s">
        <v>91</v>
      </c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194">
        <v>237500</v>
      </c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4" t="s">
        <v>299</v>
      </c>
      <c r="BX8" s="194"/>
      <c r="BY8" s="194"/>
      <c r="BZ8" s="194"/>
      <c r="CA8" s="194"/>
      <c r="CB8" s="194"/>
      <c r="CC8" s="194"/>
      <c r="CD8" s="194"/>
      <c r="CE8" s="194"/>
      <c r="CF8" s="194"/>
      <c r="CG8" s="194"/>
      <c r="CH8" s="194"/>
      <c r="CI8" s="194"/>
      <c r="CJ8" s="194"/>
      <c r="CK8" s="194"/>
      <c r="CL8" s="194"/>
      <c r="CM8" s="194"/>
      <c r="CN8" s="194"/>
      <c r="CO8" s="194">
        <f>AZ8</f>
        <v>237500</v>
      </c>
      <c r="CP8" s="194"/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4"/>
      <c r="DE8" s="194"/>
      <c r="DF8" s="195"/>
      <c r="DG8" s="39"/>
      <c r="DH8" s="40"/>
      <c r="DI8" s="30"/>
      <c r="DO8" s="30"/>
    </row>
    <row r="9" spans="1:119" ht="84" customHeight="1">
      <c r="A9" s="49" t="s">
        <v>88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228" t="s">
        <v>207</v>
      </c>
      <c r="AD9" s="229"/>
      <c r="AE9" s="229"/>
      <c r="AF9" s="229"/>
      <c r="AG9" s="229"/>
      <c r="AH9" s="229"/>
      <c r="AI9" s="227" t="s">
        <v>92</v>
      </c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194">
        <v>922600</v>
      </c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>
        <v>90000.6</v>
      </c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>
        <f>AZ9-BW9</f>
        <v>832599.4</v>
      </c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5"/>
      <c r="DI9" s="30">
        <f>AZ9+AZ28</f>
        <v>970000</v>
      </c>
      <c r="DO9" s="30" t="e">
        <f>BW9+BW28</f>
        <v>#VALUE!</v>
      </c>
    </row>
    <row r="10" spans="1:110" ht="63.75" customHeight="1">
      <c r="A10" s="181" t="s">
        <v>387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228" t="s">
        <v>207</v>
      </c>
      <c r="AD10" s="229"/>
      <c r="AE10" s="229"/>
      <c r="AF10" s="229"/>
      <c r="AG10" s="229"/>
      <c r="AH10" s="229"/>
      <c r="AI10" s="227" t="s">
        <v>268</v>
      </c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194">
        <v>380000</v>
      </c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>
        <v>35971.01</v>
      </c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>
        <f>AZ10-BW10</f>
        <v>344028.99</v>
      </c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5"/>
    </row>
    <row r="11" spans="1:110" ht="62.25" customHeight="1">
      <c r="A11" s="181" t="s">
        <v>98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244"/>
      <c r="AC11" s="182" t="s">
        <v>207</v>
      </c>
      <c r="AD11" s="183"/>
      <c r="AE11" s="183"/>
      <c r="AF11" s="183"/>
      <c r="AG11" s="183"/>
      <c r="AH11" s="184"/>
      <c r="AI11" s="185" t="s">
        <v>99</v>
      </c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7"/>
      <c r="AZ11" s="191">
        <v>144000</v>
      </c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3"/>
      <c r="BW11" s="188" t="s">
        <v>299</v>
      </c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90"/>
      <c r="CO11" s="194">
        <f aca="true" t="shared" si="0" ref="CO11:CO24">AZ11</f>
        <v>144000</v>
      </c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5"/>
    </row>
    <row r="12" spans="1:110" ht="63.75" customHeight="1">
      <c r="A12" s="181" t="s">
        <v>93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244"/>
      <c r="AC12" s="182" t="s">
        <v>207</v>
      </c>
      <c r="AD12" s="183"/>
      <c r="AE12" s="183"/>
      <c r="AF12" s="183"/>
      <c r="AG12" s="183"/>
      <c r="AH12" s="184"/>
      <c r="AI12" s="185" t="s">
        <v>94</v>
      </c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7"/>
      <c r="AZ12" s="188">
        <v>4000</v>
      </c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90"/>
      <c r="BW12" s="188" t="s">
        <v>299</v>
      </c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90"/>
      <c r="CO12" s="194">
        <f t="shared" si="0"/>
        <v>4000</v>
      </c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5"/>
    </row>
    <row r="13" spans="1:142" ht="65.25" customHeight="1">
      <c r="A13" s="181" t="s">
        <v>251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244"/>
      <c r="AC13" s="182" t="s">
        <v>207</v>
      </c>
      <c r="AD13" s="183"/>
      <c r="AE13" s="183"/>
      <c r="AF13" s="183"/>
      <c r="AG13" s="183"/>
      <c r="AH13" s="184"/>
      <c r="AI13" s="185" t="s">
        <v>10</v>
      </c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7"/>
      <c r="AZ13" s="188">
        <v>1000</v>
      </c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90"/>
      <c r="BW13" s="188" t="s">
        <v>299</v>
      </c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90"/>
      <c r="CO13" s="194">
        <f t="shared" si="0"/>
        <v>1000</v>
      </c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5"/>
      <c r="DI13" s="30">
        <f>AZ7+AZ8+AZ9+AZ10+AZ11+AZ12+AZ13+AZ27+AZ28+AZ29</f>
        <v>4769200</v>
      </c>
      <c r="DO13" s="30" t="e">
        <f>BW7+BW8+BW9+BW10+BW11+BW12+BW13+BW27+BW28+BW29</f>
        <v>#VALUE!</v>
      </c>
      <c r="DY13" s="253" t="e">
        <f>BW7+BW10+BW11+BW12</f>
        <v>#VALUE!</v>
      </c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</row>
    <row r="14" spans="1:110" ht="124.5" customHeight="1">
      <c r="A14" s="181" t="s">
        <v>388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244"/>
      <c r="AC14" s="182" t="s">
        <v>207</v>
      </c>
      <c r="AD14" s="183"/>
      <c r="AE14" s="183"/>
      <c r="AF14" s="183"/>
      <c r="AG14" s="183"/>
      <c r="AH14" s="184"/>
      <c r="AI14" s="185" t="s">
        <v>269</v>
      </c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7"/>
      <c r="AZ14" s="191">
        <v>200</v>
      </c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2"/>
      <c r="BU14" s="192"/>
      <c r="BV14" s="193"/>
      <c r="BW14" s="191" t="s">
        <v>299</v>
      </c>
      <c r="BX14" s="192"/>
      <c r="BY14" s="192"/>
      <c r="BZ14" s="192"/>
      <c r="CA14" s="192"/>
      <c r="CB14" s="192"/>
      <c r="CC14" s="192"/>
      <c r="CD14" s="192"/>
      <c r="CE14" s="192"/>
      <c r="CF14" s="192"/>
      <c r="CG14" s="192"/>
      <c r="CH14" s="192"/>
      <c r="CI14" s="192"/>
      <c r="CJ14" s="192"/>
      <c r="CK14" s="192"/>
      <c r="CL14" s="192"/>
      <c r="CM14" s="192"/>
      <c r="CN14" s="193"/>
      <c r="CO14" s="194">
        <f t="shared" si="0"/>
        <v>200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5"/>
    </row>
    <row r="15" spans="1:111" s="15" customFormat="1" ht="74.25" customHeight="1">
      <c r="A15" s="49" t="s">
        <v>449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96" t="s">
        <v>207</v>
      </c>
      <c r="AD15" s="197"/>
      <c r="AE15" s="197"/>
      <c r="AF15" s="197"/>
      <c r="AG15" s="197"/>
      <c r="AH15" s="198"/>
      <c r="AI15" s="199" t="s">
        <v>374</v>
      </c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1"/>
      <c r="AZ15" s="188">
        <v>243800</v>
      </c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90"/>
      <c r="BW15" s="188" t="s">
        <v>299</v>
      </c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90"/>
      <c r="CO15" s="194">
        <f t="shared" si="0"/>
        <v>243800</v>
      </c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4"/>
      <c r="DA15" s="194"/>
      <c r="DB15" s="194"/>
      <c r="DC15" s="194"/>
      <c r="DD15" s="194"/>
      <c r="DE15" s="194"/>
      <c r="DF15" s="195"/>
      <c r="DG15" s="31"/>
    </row>
    <row r="16" spans="1:111" ht="66" customHeight="1">
      <c r="A16" s="181" t="s">
        <v>96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228" t="s">
        <v>207</v>
      </c>
      <c r="AD16" s="229"/>
      <c r="AE16" s="229"/>
      <c r="AF16" s="229"/>
      <c r="AG16" s="229"/>
      <c r="AH16" s="229"/>
      <c r="AI16" s="226" t="s">
        <v>97</v>
      </c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194">
        <v>3000</v>
      </c>
      <c r="BA16" s="194"/>
      <c r="BB16" s="194"/>
      <c r="BC16" s="194"/>
      <c r="BD16" s="194"/>
      <c r="BE16" s="194"/>
      <c r="BF16" s="194"/>
      <c r="BG16" s="194"/>
      <c r="BH16" s="194"/>
      <c r="BI16" s="194"/>
      <c r="BJ16" s="194"/>
      <c r="BK16" s="194"/>
      <c r="BL16" s="194"/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 t="s">
        <v>299</v>
      </c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>
        <f t="shared" si="0"/>
        <v>3000</v>
      </c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5"/>
      <c r="DG16" s="31"/>
    </row>
    <row r="17" spans="1:110" s="16" customFormat="1" ht="79.5" customHeight="1">
      <c r="A17" s="49" t="s">
        <v>389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216" t="s">
        <v>207</v>
      </c>
      <c r="AD17" s="217"/>
      <c r="AE17" s="217"/>
      <c r="AF17" s="217"/>
      <c r="AG17" s="217"/>
      <c r="AH17" s="217"/>
      <c r="AI17" s="218" t="s">
        <v>270</v>
      </c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9">
        <v>15600</v>
      </c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 t="s">
        <v>299</v>
      </c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194">
        <f t="shared" si="0"/>
        <v>15600</v>
      </c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5"/>
    </row>
    <row r="18" spans="1:110" s="16" customFormat="1" ht="108.75" customHeight="1">
      <c r="A18" s="181" t="s">
        <v>390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245" t="s">
        <v>207</v>
      </c>
      <c r="AD18" s="246"/>
      <c r="AE18" s="246"/>
      <c r="AF18" s="246"/>
      <c r="AG18" s="246"/>
      <c r="AH18" s="246"/>
      <c r="AI18" s="220" t="s">
        <v>271</v>
      </c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1">
        <v>2000</v>
      </c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2" t="s">
        <v>299</v>
      </c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194">
        <f t="shared" si="0"/>
        <v>2000</v>
      </c>
      <c r="CP18" s="194"/>
      <c r="CQ18" s="194"/>
      <c r="CR18" s="194"/>
      <c r="CS18" s="194"/>
      <c r="CT18" s="194"/>
      <c r="CU18" s="194"/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5"/>
    </row>
    <row r="19" spans="1:111" s="16" customFormat="1" ht="98.25" customHeight="1">
      <c r="A19" s="181" t="s">
        <v>391</v>
      </c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245" t="s">
        <v>207</v>
      </c>
      <c r="AD19" s="246"/>
      <c r="AE19" s="246"/>
      <c r="AF19" s="246"/>
      <c r="AG19" s="246"/>
      <c r="AH19" s="246"/>
      <c r="AI19" s="220" t="s">
        <v>272</v>
      </c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1">
        <v>2000</v>
      </c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2" t="s">
        <v>299</v>
      </c>
      <c r="BX19" s="222"/>
      <c r="BY19" s="222"/>
      <c r="BZ19" s="222"/>
      <c r="CA19" s="222"/>
      <c r="CB19" s="222"/>
      <c r="CC19" s="222"/>
      <c r="CD19" s="222"/>
      <c r="CE19" s="222"/>
      <c r="CF19" s="222"/>
      <c r="CG19" s="222"/>
      <c r="CH19" s="222"/>
      <c r="CI19" s="222"/>
      <c r="CJ19" s="222"/>
      <c r="CK19" s="222"/>
      <c r="CL19" s="222"/>
      <c r="CM19" s="222"/>
      <c r="CN19" s="222"/>
      <c r="CO19" s="194">
        <f t="shared" si="0"/>
        <v>2000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5"/>
      <c r="DG19" s="31"/>
    </row>
    <row r="20" spans="1:111" s="16" customFormat="1" ht="127.5" customHeight="1" hidden="1">
      <c r="A20" s="181" t="s">
        <v>366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245" t="s">
        <v>207</v>
      </c>
      <c r="AD20" s="246"/>
      <c r="AE20" s="246"/>
      <c r="AF20" s="246"/>
      <c r="AG20" s="246"/>
      <c r="AH20" s="246"/>
      <c r="AI20" s="220" t="s">
        <v>365</v>
      </c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1">
        <v>0</v>
      </c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  <c r="BR20" s="221"/>
      <c r="BS20" s="221"/>
      <c r="BT20" s="221"/>
      <c r="BU20" s="221"/>
      <c r="BV20" s="221"/>
      <c r="BW20" s="222" t="s">
        <v>299</v>
      </c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194">
        <f t="shared" si="0"/>
        <v>0</v>
      </c>
      <c r="CP20" s="194"/>
      <c r="CQ20" s="194"/>
      <c r="CR20" s="194"/>
      <c r="CS20" s="194"/>
      <c r="CT20" s="194"/>
      <c r="CU20" s="194"/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5"/>
      <c r="DG20" s="31"/>
    </row>
    <row r="21" spans="1:110" s="16" customFormat="1" ht="81.75" customHeight="1">
      <c r="A21" s="181" t="s">
        <v>429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245" t="s">
        <v>207</v>
      </c>
      <c r="AD21" s="246"/>
      <c r="AE21" s="246"/>
      <c r="AF21" s="246"/>
      <c r="AG21" s="246"/>
      <c r="AH21" s="246"/>
      <c r="AI21" s="220" t="s">
        <v>169</v>
      </c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1">
        <v>20000</v>
      </c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  <c r="BR21" s="221"/>
      <c r="BS21" s="221"/>
      <c r="BT21" s="221"/>
      <c r="BU21" s="221"/>
      <c r="BV21" s="221"/>
      <c r="BW21" s="222" t="s">
        <v>299</v>
      </c>
      <c r="BX21" s="222"/>
      <c r="BY21" s="222"/>
      <c r="BZ21" s="222"/>
      <c r="CA21" s="222"/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194">
        <f t="shared" si="0"/>
        <v>20000</v>
      </c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5"/>
    </row>
    <row r="22" spans="1:111" s="16" customFormat="1" ht="112.5" customHeight="1">
      <c r="A22" s="181" t="s">
        <v>392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245" t="s">
        <v>207</v>
      </c>
      <c r="AD22" s="246"/>
      <c r="AE22" s="246"/>
      <c r="AF22" s="246"/>
      <c r="AG22" s="246"/>
      <c r="AH22" s="246"/>
      <c r="AI22" s="220" t="s">
        <v>375</v>
      </c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1">
        <v>14000</v>
      </c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2" t="s">
        <v>299</v>
      </c>
      <c r="BX22" s="222"/>
      <c r="BY22" s="222"/>
      <c r="BZ22" s="222"/>
      <c r="CA22" s="222"/>
      <c r="CB22" s="222"/>
      <c r="CC22" s="222"/>
      <c r="CD22" s="222"/>
      <c r="CE22" s="222"/>
      <c r="CF22" s="222"/>
      <c r="CG22" s="222"/>
      <c r="CH22" s="222"/>
      <c r="CI22" s="222"/>
      <c r="CJ22" s="222"/>
      <c r="CK22" s="222"/>
      <c r="CL22" s="222"/>
      <c r="CM22" s="222"/>
      <c r="CN22" s="222"/>
      <c r="CO22" s="194">
        <f t="shared" si="0"/>
        <v>14000</v>
      </c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5"/>
      <c r="DG22" s="31"/>
    </row>
    <row r="23" spans="1:110" s="16" customFormat="1" ht="70.5" customHeight="1">
      <c r="A23" s="181" t="s">
        <v>393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245" t="s">
        <v>207</v>
      </c>
      <c r="AD23" s="246"/>
      <c r="AE23" s="246"/>
      <c r="AF23" s="246"/>
      <c r="AG23" s="246"/>
      <c r="AH23" s="246"/>
      <c r="AI23" s="220" t="s">
        <v>273</v>
      </c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1">
        <v>2000</v>
      </c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  <c r="BR23" s="221"/>
      <c r="BS23" s="221"/>
      <c r="BT23" s="221"/>
      <c r="BU23" s="221"/>
      <c r="BV23" s="221"/>
      <c r="BW23" s="222" t="s">
        <v>299</v>
      </c>
      <c r="BX23" s="222"/>
      <c r="BY23" s="222"/>
      <c r="BZ23" s="222"/>
      <c r="CA23" s="222"/>
      <c r="CB23" s="222"/>
      <c r="CC23" s="222"/>
      <c r="CD23" s="222"/>
      <c r="CE23" s="222"/>
      <c r="CF23" s="222"/>
      <c r="CG23" s="222"/>
      <c r="CH23" s="222"/>
      <c r="CI23" s="222"/>
      <c r="CJ23" s="222"/>
      <c r="CK23" s="222"/>
      <c r="CL23" s="222"/>
      <c r="CM23" s="222"/>
      <c r="CN23" s="222"/>
      <c r="CO23" s="202">
        <f t="shared" si="0"/>
        <v>2000</v>
      </c>
      <c r="CP23" s="202"/>
      <c r="CQ23" s="202"/>
      <c r="CR23" s="202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3"/>
    </row>
    <row r="24" spans="1:110" s="16" customFormat="1" ht="53.25" customHeight="1">
      <c r="A24" s="181" t="s">
        <v>394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245" t="s">
        <v>207</v>
      </c>
      <c r="AD24" s="246"/>
      <c r="AE24" s="246"/>
      <c r="AF24" s="246"/>
      <c r="AG24" s="246"/>
      <c r="AH24" s="246"/>
      <c r="AI24" s="220" t="s">
        <v>274</v>
      </c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1">
        <v>1000</v>
      </c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2" t="s">
        <v>299</v>
      </c>
      <c r="BX24" s="222"/>
      <c r="BY24" s="222"/>
      <c r="BZ24" s="222"/>
      <c r="CA24" s="222"/>
      <c r="CB24" s="222"/>
      <c r="CC24" s="222"/>
      <c r="CD24" s="222"/>
      <c r="CE24" s="222"/>
      <c r="CF24" s="222"/>
      <c r="CG24" s="222"/>
      <c r="CH24" s="222"/>
      <c r="CI24" s="222"/>
      <c r="CJ24" s="222"/>
      <c r="CK24" s="222"/>
      <c r="CL24" s="222"/>
      <c r="CM24" s="222"/>
      <c r="CN24" s="222"/>
      <c r="CO24" s="194">
        <f t="shared" si="0"/>
        <v>1000</v>
      </c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4"/>
      <c r="DE24" s="194"/>
      <c r="DF24" s="195"/>
    </row>
    <row r="25" spans="1:110" s="42" customFormat="1" ht="54" customHeight="1" hidden="1">
      <c r="A25" s="49" t="s">
        <v>361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216" t="s">
        <v>207</v>
      </c>
      <c r="AD25" s="217"/>
      <c r="AE25" s="217"/>
      <c r="AF25" s="217"/>
      <c r="AG25" s="217"/>
      <c r="AH25" s="217"/>
      <c r="AI25" s="218" t="s">
        <v>360</v>
      </c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9">
        <v>0</v>
      </c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>
        <v>0</v>
      </c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02" t="s">
        <v>299</v>
      </c>
      <c r="CP25" s="202"/>
      <c r="CQ25" s="202"/>
      <c r="CR25" s="202"/>
      <c r="CS25" s="202"/>
      <c r="CT25" s="202"/>
      <c r="CU25" s="202"/>
      <c r="CV25" s="202"/>
      <c r="CW25" s="202"/>
      <c r="CX25" s="202"/>
      <c r="CY25" s="202"/>
      <c r="CZ25" s="202"/>
      <c r="DA25" s="202"/>
      <c r="DB25" s="202"/>
      <c r="DC25" s="202"/>
      <c r="DD25" s="202"/>
      <c r="DE25" s="202"/>
      <c r="DF25" s="203"/>
    </row>
    <row r="26" spans="1:110" s="16" customFormat="1" ht="81.75" customHeight="1" hidden="1">
      <c r="A26" s="181" t="s">
        <v>356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245" t="s">
        <v>207</v>
      </c>
      <c r="AD26" s="246"/>
      <c r="AE26" s="246"/>
      <c r="AF26" s="246"/>
      <c r="AG26" s="246"/>
      <c r="AH26" s="246"/>
      <c r="AI26" s="220" t="s">
        <v>354</v>
      </c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1">
        <v>0</v>
      </c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2">
        <v>0</v>
      </c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2"/>
      <c r="CL26" s="222"/>
      <c r="CM26" s="222"/>
      <c r="CN26" s="222"/>
      <c r="CO26" s="191">
        <f>AZ26-BW26</f>
        <v>0</v>
      </c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223"/>
    </row>
    <row r="27" spans="1:113" ht="81" customHeight="1">
      <c r="A27" s="181" t="s">
        <v>100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228" t="s">
        <v>207</v>
      </c>
      <c r="AD27" s="229"/>
      <c r="AE27" s="229"/>
      <c r="AF27" s="229"/>
      <c r="AG27" s="229"/>
      <c r="AH27" s="229"/>
      <c r="AI27" s="226" t="s">
        <v>427</v>
      </c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194">
        <v>192800</v>
      </c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>
        <v>5000</v>
      </c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4"/>
      <c r="CL27" s="194"/>
      <c r="CM27" s="194"/>
      <c r="CN27" s="194"/>
      <c r="CO27" s="194">
        <f>AZ27-BW27</f>
        <v>187800</v>
      </c>
      <c r="CP27" s="194"/>
      <c r="CQ27" s="194"/>
      <c r="CR27" s="194"/>
      <c r="CS27" s="194"/>
      <c r="CT27" s="194"/>
      <c r="CU27" s="194"/>
      <c r="CV27" s="194"/>
      <c r="CW27" s="194"/>
      <c r="CX27" s="194"/>
      <c r="CY27" s="194"/>
      <c r="CZ27" s="194"/>
      <c r="DA27" s="194"/>
      <c r="DB27" s="194"/>
      <c r="DC27" s="194"/>
      <c r="DD27" s="194"/>
      <c r="DE27" s="194"/>
      <c r="DF27" s="195"/>
      <c r="DI27" s="30"/>
    </row>
    <row r="28" spans="1:143" ht="114" customHeight="1">
      <c r="A28" s="181" t="s">
        <v>101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228" t="s">
        <v>207</v>
      </c>
      <c r="AD28" s="229"/>
      <c r="AE28" s="229"/>
      <c r="AF28" s="229"/>
      <c r="AG28" s="229"/>
      <c r="AH28" s="229"/>
      <c r="AI28" s="226" t="s">
        <v>428</v>
      </c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194">
        <v>47400</v>
      </c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 t="s">
        <v>299</v>
      </c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>
        <f>AZ28</f>
        <v>47400</v>
      </c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5"/>
      <c r="DI28" s="30">
        <f>AZ27+AZ28</f>
        <v>240200</v>
      </c>
      <c r="DO28" s="30" t="e">
        <f>BW27+BW28</f>
        <v>#VALUE!</v>
      </c>
      <c r="DX28" s="253">
        <f>CO27+CO28</f>
        <v>235200</v>
      </c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</row>
    <row r="29" spans="1:110" ht="81" customHeight="1" hidden="1">
      <c r="A29" s="181" t="s">
        <v>413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228" t="s">
        <v>207</v>
      </c>
      <c r="AD29" s="229"/>
      <c r="AE29" s="229"/>
      <c r="AF29" s="229"/>
      <c r="AG29" s="229"/>
      <c r="AH29" s="229"/>
      <c r="AI29" s="227" t="s">
        <v>262</v>
      </c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194">
        <v>0</v>
      </c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>
        <v>0</v>
      </c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 t="s">
        <v>299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5"/>
    </row>
    <row r="30" spans="1:110" ht="96.75" customHeight="1">
      <c r="A30" s="181" t="s">
        <v>395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228" t="s">
        <v>207</v>
      </c>
      <c r="AD30" s="229"/>
      <c r="AE30" s="229"/>
      <c r="AF30" s="229"/>
      <c r="AG30" s="229"/>
      <c r="AH30" s="229"/>
      <c r="AI30" s="227" t="s">
        <v>275</v>
      </c>
      <c r="AJ30" s="227"/>
      <c r="AK30" s="227"/>
      <c r="AL30" s="227"/>
      <c r="AM30" s="227"/>
      <c r="AN30" s="227"/>
      <c r="AO30" s="227"/>
      <c r="AP30" s="227"/>
      <c r="AQ30" s="227"/>
      <c r="AR30" s="227"/>
      <c r="AS30" s="227"/>
      <c r="AT30" s="227"/>
      <c r="AU30" s="227"/>
      <c r="AV30" s="227"/>
      <c r="AW30" s="227"/>
      <c r="AX30" s="227"/>
      <c r="AY30" s="227"/>
      <c r="AZ30" s="194">
        <v>3000</v>
      </c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 t="s">
        <v>299</v>
      </c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>
        <f>AZ30</f>
        <v>3000</v>
      </c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5"/>
    </row>
    <row r="31" spans="1:111" s="15" customFormat="1" ht="99.75" customHeight="1">
      <c r="A31" s="181" t="s">
        <v>396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96" t="s">
        <v>207</v>
      </c>
      <c r="AD31" s="197"/>
      <c r="AE31" s="197"/>
      <c r="AF31" s="197"/>
      <c r="AG31" s="197"/>
      <c r="AH31" s="198"/>
      <c r="AI31" s="199" t="s">
        <v>276</v>
      </c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1"/>
      <c r="AZ31" s="188">
        <v>3000</v>
      </c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90"/>
      <c r="BW31" s="188" t="s">
        <v>299</v>
      </c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90"/>
      <c r="CO31" s="194">
        <f>AZ31</f>
        <v>3000</v>
      </c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4"/>
      <c r="DE31" s="194"/>
      <c r="DF31" s="195"/>
      <c r="DG31" s="32"/>
    </row>
    <row r="32" spans="1:111" ht="22.5" customHeight="1" hidden="1">
      <c r="A32" s="49" t="s">
        <v>95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82" t="s">
        <v>207</v>
      </c>
      <c r="AD32" s="183"/>
      <c r="AE32" s="183"/>
      <c r="AF32" s="183"/>
      <c r="AG32" s="183"/>
      <c r="AH32" s="184"/>
      <c r="AI32" s="185" t="s">
        <v>102</v>
      </c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7"/>
      <c r="AZ32" s="191">
        <v>0</v>
      </c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3"/>
      <c r="BW32" s="191">
        <v>0</v>
      </c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3"/>
      <c r="CO32" s="194" t="s">
        <v>299</v>
      </c>
      <c r="CP32" s="194"/>
      <c r="CQ32" s="194"/>
      <c r="CR32" s="194"/>
      <c r="CS32" s="194"/>
      <c r="CT32" s="194"/>
      <c r="CU32" s="194"/>
      <c r="CV32" s="194"/>
      <c r="CW32" s="194"/>
      <c r="CX32" s="194"/>
      <c r="CY32" s="194"/>
      <c r="CZ32" s="194"/>
      <c r="DA32" s="194"/>
      <c r="DB32" s="194"/>
      <c r="DC32" s="194"/>
      <c r="DD32" s="194"/>
      <c r="DE32" s="194"/>
      <c r="DF32" s="195"/>
      <c r="DG32" s="31"/>
    </row>
    <row r="33" spans="1:110" s="15" customFormat="1" ht="108.75" customHeight="1" hidden="1">
      <c r="A33" s="181" t="s">
        <v>266</v>
      </c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96" t="s">
        <v>207</v>
      </c>
      <c r="AD33" s="197"/>
      <c r="AE33" s="197"/>
      <c r="AF33" s="197"/>
      <c r="AG33" s="197"/>
      <c r="AH33" s="198"/>
      <c r="AI33" s="199" t="s">
        <v>277</v>
      </c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1"/>
      <c r="AZ33" s="188">
        <v>0</v>
      </c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90"/>
      <c r="BW33" s="188" t="s">
        <v>299</v>
      </c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90"/>
      <c r="CO33" s="194">
        <f>AZ33</f>
        <v>0</v>
      </c>
      <c r="CP33" s="194"/>
      <c r="CQ33" s="194"/>
      <c r="CR33" s="194"/>
      <c r="CS33" s="194"/>
      <c r="CT33" s="194"/>
      <c r="CU33" s="194"/>
      <c r="CV33" s="194"/>
      <c r="CW33" s="194"/>
      <c r="CX33" s="194"/>
      <c r="CY33" s="194"/>
      <c r="CZ33" s="194"/>
      <c r="DA33" s="194"/>
      <c r="DB33" s="194"/>
      <c r="DC33" s="194"/>
      <c r="DD33" s="194"/>
      <c r="DE33" s="194"/>
      <c r="DF33" s="195"/>
    </row>
    <row r="34" spans="1:119" ht="79.5" customHeight="1">
      <c r="A34" s="181" t="s">
        <v>446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2" t="s">
        <v>207</v>
      </c>
      <c r="AD34" s="183"/>
      <c r="AE34" s="183"/>
      <c r="AF34" s="183"/>
      <c r="AG34" s="183"/>
      <c r="AH34" s="184"/>
      <c r="AI34" s="185" t="s">
        <v>445</v>
      </c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7"/>
      <c r="AZ34" s="188">
        <v>850000</v>
      </c>
      <c r="BA34" s="189"/>
      <c r="BB34" s="189"/>
      <c r="BC34" s="189"/>
      <c r="BD34" s="189"/>
      <c r="BE34" s="189"/>
      <c r="BF34" s="189"/>
      <c r="BG34" s="189"/>
      <c r="BH34" s="189"/>
      <c r="BI34" s="189"/>
      <c r="BJ34" s="189"/>
      <c r="BK34" s="189"/>
      <c r="BL34" s="189"/>
      <c r="BM34" s="189"/>
      <c r="BN34" s="189"/>
      <c r="BO34" s="189"/>
      <c r="BP34" s="189"/>
      <c r="BQ34" s="189"/>
      <c r="BR34" s="189"/>
      <c r="BS34" s="189"/>
      <c r="BT34" s="189"/>
      <c r="BU34" s="189"/>
      <c r="BV34" s="190"/>
      <c r="BW34" s="188">
        <v>34202.74</v>
      </c>
      <c r="BX34" s="189"/>
      <c r="BY34" s="189"/>
      <c r="BZ34" s="189"/>
      <c r="CA34" s="189"/>
      <c r="CB34" s="189"/>
      <c r="CC34" s="189"/>
      <c r="CD34" s="189"/>
      <c r="CE34" s="189"/>
      <c r="CF34" s="189"/>
      <c r="CG34" s="189"/>
      <c r="CH34" s="189"/>
      <c r="CI34" s="189"/>
      <c r="CJ34" s="189"/>
      <c r="CK34" s="189"/>
      <c r="CL34" s="189"/>
      <c r="CM34" s="189"/>
      <c r="CN34" s="190"/>
      <c r="CO34" s="194">
        <f>AZ34-BW34</f>
        <v>815797.26</v>
      </c>
      <c r="CP34" s="194"/>
      <c r="CQ34" s="194"/>
      <c r="CR34" s="194"/>
      <c r="CS34" s="194"/>
      <c r="CT34" s="194"/>
      <c r="CU34" s="194"/>
      <c r="CV34" s="194"/>
      <c r="CW34" s="194"/>
      <c r="CX34" s="194"/>
      <c r="CY34" s="194"/>
      <c r="CZ34" s="194"/>
      <c r="DA34" s="194"/>
      <c r="DB34" s="194"/>
      <c r="DC34" s="194"/>
      <c r="DD34" s="194"/>
      <c r="DE34" s="194"/>
      <c r="DF34" s="195"/>
      <c r="DG34" s="18"/>
      <c r="DI34" s="30"/>
      <c r="DO34" s="30"/>
    </row>
    <row r="35" spans="1:119" ht="79.5" customHeight="1">
      <c r="A35" s="181" t="s">
        <v>397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2" t="s">
        <v>207</v>
      </c>
      <c r="AD35" s="183"/>
      <c r="AE35" s="183"/>
      <c r="AF35" s="183"/>
      <c r="AG35" s="183"/>
      <c r="AH35" s="184"/>
      <c r="AI35" s="185" t="s">
        <v>278</v>
      </c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7"/>
      <c r="AZ35" s="188">
        <v>50453.04</v>
      </c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90"/>
      <c r="BW35" s="188" t="s">
        <v>299</v>
      </c>
      <c r="BX35" s="189"/>
      <c r="BY35" s="189"/>
      <c r="BZ35" s="189"/>
      <c r="CA35" s="189"/>
      <c r="CB35" s="189"/>
      <c r="CC35" s="189"/>
      <c r="CD35" s="189"/>
      <c r="CE35" s="189"/>
      <c r="CF35" s="189"/>
      <c r="CG35" s="189"/>
      <c r="CH35" s="189"/>
      <c r="CI35" s="189"/>
      <c r="CJ35" s="189"/>
      <c r="CK35" s="189"/>
      <c r="CL35" s="189"/>
      <c r="CM35" s="189"/>
      <c r="CN35" s="190"/>
      <c r="CO35" s="194">
        <f>AZ35</f>
        <v>50453.04</v>
      </c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5"/>
      <c r="DG35" s="18"/>
      <c r="DI35" s="30"/>
      <c r="DO35" s="30"/>
    </row>
    <row r="36" spans="1:111" ht="82.5" customHeight="1">
      <c r="A36" s="181" t="s">
        <v>398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2" t="s">
        <v>207</v>
      </c>
      <c r="AD36" s="183"/>
      <c r="AE36" s="183"/>
      <c r="AF36" s="183"/>
      <c r="AG36" s="183"/>
      <c r="AH36" s="184"/>
      <c r="AI36" s="185" t="s">
        <v>279</v>
      </c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7"/>
      <c r="AZ36" s="188">
        <v>10000</v>
      </c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90"/>
      <c r="BW36" s="191" t="s">
        <v>299</v>
      </c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3"/>
      <c r="CO36" s="194">
        <f>AZ36</f>
        <v>10000</v>
      </c>
      <c r="CP36" s="194"/>
      <c r="CQ36" s="194"/>
      <c r="CR36" s="194"/>
      <c r="CS36" s="194"/>
      <c r="CT36" s="194"/>
      <c r="CU36" s="194"/>
      <c r="CV36" s="194"/>
      <c r="CW36" s="194"/>
      <c r="CX36" s="194"/>
      <c r="CY36" s="194"/>
      <c r="CZ36" s="194"/>
      <c r="DA36" s="194"/>
      <c r="DB36" s="194"/>
      <c r="DC36" s="194"/>
      <c r="DD36" s="194"/>
      <c r="DE36" s="194"/>
      <c r="DF36" s="195"/>
      <c r="DG36" s="18"/>
    </row>
    <row r="37" spans="1:111" ht="85.5" customHeight="1">
      <c r="A37" s="181" t="s">
        <v>399</v>
      </c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2" t="s">
        <v>207</v>
      </c>
      <c r="AD37" s="183"/>
      <c r="AE37" s="183"/>
      <c r="AF37" s="183"/>
      <c r="AG37" s="183"/>
      <c r="AH37" s="184"/>
      <c r="AI37" s="185" t="s">
        <v>280</v>
      </c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7"/>
      <c r="AZ37" s="188">
        <v>3000</v>
      </c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90"/>
      <c r="BW37" s="191" t="s">
        <v>299</v>
      </c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3"/>
      <c r="CO37" s="194">
        <f>AZ37</f>
        <v>3000</v>
      </c>
      <c r="CP37" s="194"/>
      <c r="CQ37" s="194"/>
      <c r="CR37" s="194"/>
      <c r="CS37" s="194"/>
      <c r="CT37" s="194"/>
      <c r="CU37" s="194"/>
      <c r="CV37" s="194"/>
      <c r="CW37" s="194"/>
      <c r="CX37" s="194"/>
      <c r="CY37" s="194"/>
      <c r="CZ37" s="194"/>
      <c r="DA37" s="194"/>
      <c r="DB37" s="194"/>
      <c r="DC37" s="194"/>
      <c r="DD37" s="194"/>
      <c r="DE37" s="194"/>
      <c r="DF37" s="195"/>
      <c r="DG37" s="18"/>
    </row>
    <row r="38" spans="1:111" ht="82.5" customHeight="1">
      <c r="A38" s="181" t="s">
        <v>400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2" t="s">
        <v>207</v>
      </c>
      <c r="AD38" s="183"/>
      <c r="AE38" s="183"/>
      <c r="AF38" s="183"/>
      <c r="AG38" s="183"/>
      <c r="AH38" s="184"/>
      <c r="AI38" s="185" t="s">
        <v>281</v>
      </c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7"/>
      <c r="AZ38" s="188">
        <v>70000</v>
      </c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90"/>
      <c r="BW38" s="191">
        <v>571.69</v>
      </c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3"/>
      <c r="CO38" s="194">
        <f>AZ38-BW38</f>
        <v>69428.31</v>
      </c>
      <c r="CP38" s="194"/>
      <c r="CQ38" s="194"/>
      <c r="CR38" s="194"/>
      <c r="CS38" s="194"/>
      <c r="CT38" s="194"/>
      <c r="CU38" s="194"/>
      <c r="CV38" s="194"/>
      <c r="CW38" s="194"/>
      <c r="CX38" s="194"/>
      <c r="CY38" s="194"/>
      <c r="CZ38" s="194"/>
      <c r="DA38" s="194"/>
      <c r="DB38" s="194"/>
      <c r="DC38" s="194"/>
      <c r="DD38" s="194"/>
      <c r="DE38" s="194"/>
      <c r="DF38" s="195"/>
      <c r="DG38" s="18"/>
    </row>
    <row r="39" spans="1:111" ht="111" customHeight="1">
      <c r="A39" s="49" t="s">
        <v>430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96" t="s">
        <v>207</v>
      </c>
      <c r="AD39" s="197"/>
      <c r="AE39" s="197"/>
      <c r="AF39" s="197"/>
      <c r="AG39" s="197"/>
      <c r="AH39" s="198"/>
      <c r="AI39" s="199" t="s">
        <v>376</v>
      </c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1"/>
      <c r="AZ39" s="188">
        <v>10000</v>
      </c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90"/>
      <c r="BW39" s="188" t="s">
        <v>299</v>
      </c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90"/>
      <c r="CO39" s="194">
        <f>AZ39</f>
        <v>10000</v>
      </c>
      <c r="CP39" s="194"/>
      <c r="CQ39" s="194"/>
      <c r="CR39" s="194"/>
      <c r="CS39" s="194"/>
      <c r="CT39" s="194"/>
      <c r="CU39" s="194"/>
      <c r="CV39" s="194"/>
      <c r="CW39" s="194"/>
      <c r="CX39" s="194"/>
      <c r="CY39" s="194"/>
      <c r="CZ39" s="194"/>
      <c r="DA39" s="194"/>
      <c r="DB39" s="194"/>
      <c r="DC39" s="194"/>
      <c r="DD39" s="194"/>
      <c r="DE39" s="194"/>
      <c r="DF39" s="195"/>
      <c r="DG39" s="18"/>
    </row>
    <row r="40" spans="1:111" ht="105.75" customHeight="1" hidden="1">
      <c r="A40" s="49" t="s">
        <v>433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196" t="s">
        <v>207</v>
      </c>
      <c r="AD40" s="197"/>
      <c r="AE40" s="197"/>
      <c r="AF40" s="197"/>
      <c r="AG40" s="197"/>
      <c r="AH40" s="198"/>
      <c r="AI40" s="199" t="s">
        <v>377</v>
      </c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1"/>
      <c r="AZ40" s="188">
        <v>0</v>
      </c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90"/>
      <c r="BW40" s="188">
        <v>0</v>
      </c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90"/>
      <c r="CO40" s="202">
        <f>AZ40-BW40</f>
        <v>0</v>
      </c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3"/>
      <c r="DG40" s="18"/>
    </row>
    <row r="41" spans="1:110" ht="97.5" customHeight="1">
      <c r="A41" s="181" t="s">
        <v>437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2" t="s">
        <v>207</v>
      </c>
      <c r="AD41" s="183"/>
      <c r="AE41" s="183"/>
      <c r="AF41" s="183"/>
      <c r="AG41" s="183"/>
      <c r="AH41" s="184"/>
      <c r="AI41" s="185" t="s">
        <v>436</v>
      </c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7"/>
      <c r="AZ41" s="188">
        <v>120000</v>
      </c>
      <c r="BA41" s="189"/>
      <c r="BB41" s="189"/>
      <c r="BC41" s="189"/>
      <c r="BD41" s="189"/>
      <c r="BE41" s="189"/>
      <c r="BF41" s="189"/>
      <c r="BG41" s="189"/>
      <c r="BH41" s="189"/>
      <c r="BI41" s="189"/>
      <c r="BJ41" s="189"/>
      <c r="BK41" s="189"/>
      <c r="BL41" s="189"/>
      <c r="BM41" s="189"/>
      <c r="BN41" s="189"/>
      <c r="BO41" s="189"/>
      <c r="BP41" s="189"/>
      <c r="BQ41" s="189"/>
      <c r="BR41" s="189"/>
      <c r="BS41" s="189"/>
      <c r="BT41" s="189"/>
      <c r="BU41" s="189"/>
      <c r="BV41" s="190"/>
      <c r="BW41" s="191" t="s">
        <v>299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3"/>
      <c r="CO41" s="194">
        <f>AZ41</f>
        <v>120000</v>
      </c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5"/>
    </row>
    <row r="42" spans="1:111" ht="68.25" customHeight="1" hidden="1">
      <c r="A42" s="49" t="s">
        <v>410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196" t="s">
        <v>207</v>
      </c>
      <c r="AD42" s="197"/>
      <c r="AE42" s="197"/>
      <c r="AF42" s="197"/>
      <c r="AG42" s="197"/>
      <c r="AH42" s="198"/>
      <c r="AI42" s="199" t="s">
        <v>409</v>
      </c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1"/>
      <c r="AZ42" s="188">
        <v>0</v>
      </c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90"/>
      <c r="BW42" s="188">
        <v>0</v>
      </c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90"/>
      <c r="CO42" s="202" t="s">
        <v>299</v>
      </c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3"/>
      <c r="DG42" s="18"/>
    </row>
    <row r="43" spans="1:111" ht="87" customHeight="1" hidden="1">
      <c r="A43" s="49" t="s">
        <v>407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196" t="s">
        <v>207</v>
      </c>
      <c r="AD43" s="197"/>
      <c r="AE43" s="197"/>
      <c r="AF43" s="197"/>
      <c r="AG43" s="197"/>
      <c r="AH43" s="198"/>
      <c r="AI43" s="199" t="s">
        <v>408</v>
      </c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1"/>
      <c r="AZ43" s="188">
        <v>0</v>
      </c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90"/>
      <c r="BW43" s="188">
        <v>0</v>
      </c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90"/>
      <c r="CO43" s="202" t="s">
        <v>299</v>
      </c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3"/>
      <c r="DG43" s="18"/>
    </row>
    <row r="44" spans="1:110" ht="87.75" customHeight="1" hidden="1">
      <c r="A44" s="181" t="s">
        <v>401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2" t="s">
        <v>207</v>
      </c>
      <c r="AD44" s="183"/>
      <c r="AE44" s="183"/>
      <c r="AF44" s="183"/>
      <c r="AG44" s="183"/>
      <c r="AH44" s="184"/>
      <c r="AI44" s="185" t="s">
        <v>378</v>
      </c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7"/>
      <c r="AZ44" s="188">
        <v>0</v>
      </c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90"/>
      <c r="BW44" s="191" t="s">
        <v>299</v>
      </c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3"/>
      <c r="CO44" s="194">
        <f>AZ44</f>
        <v>0</v>
      </c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5"/>
    </row>
    <row r="45" spans="1:110" ht="110.25" customHeight="1">
      <c r="A45" s="181" t="s">
        <v>404</v>
      </c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228" t="s">
        <v>207</v>
      </c>
      <c r="AD45" s="229"/>
      <c r="AE45" s="229"/>
      <c r="AF45" s="229"/>
      <c r="AG45" s="229"/>
      <c r="AH45" s="229"/>
      <c r="AI45" s="227" t="s">
        <v>282</v>
      </c>
      <c r="AJ45" s="227"/>
      <c r="AK45" s="227"/>
      <c r="AL45" s="227"/>
      <c r="AM45" s="227"/>
      <c r="AN45" s="227"/>
      <c r="AO45" s="227"/>
      <c r="AP45" s="227"/>
      <c r="AQ45" s="227"/>
      <c r="AR45" s="227"/>
      <c r="AS45" s="227"/>
      <c r="AT45" s="227"/>
      <c r="AU45" s="227"/>
      <c r="AV45" s="227"/>
      <c r="AW45" s="227"/>
      <c r="AX45" s="227"/>
      <c r="AY45" s="227"/>
      <c r="AZ45" s="202">
        <v>8000</v>
      </c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194" t="s">
        <v>299</v>
      </c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>
        <f>AZ45</f>
        <v>8000</v>
      </c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5"/>
    </row>
    <row r="46" spans="1:110" ht="108.75" customHeight="1">
      <c r="A46" s="181" t="s">
        <v>402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228" t="s">
        <v>207</v>
      </c>
      <c r="AD46" s="229"/>
      <c r="AE46" s="229"/>
      <c r="AF46" s="229"/>
      <c r="AG46" s="229"/>
      <c r="AH46" s="229"/>
      <c r="AI46" s="227" t="s">
        <v>379</v>
      </c>
      <c r="AJ46" s="227"/>
      <c r="AK46" s="227"/>
      <c r="AL46" s="227"/>
      <c r="AM46" s="227"/>
      <c r="AN46" s="227"/>
      <c r="AO46" s="227"/>
      <c r="AP46" s="227"/>
      <c r="AQ46" s="227"/>
      <c r="AR46" s="227"/>
      <c r="AS46" s="227"/>
      <c r="AT46" s="227"/>
      <c r="AU46" s="227"/>
      <c r="AV46" s="227"/>
      <c r="AW46" s="227"/>
      <c r="AX46" s="227"/>
      <c r="AY46" s="227"/>
      <c r="AZ46" s="202">
        <v>2000</v>
      </c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194" t="s">
        <v>299</v>
      </c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>
        <f>AZ46</f>
        <v>2000</v>
      </c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5"/>
    </row>
    <row r="47" spans="1:110" s="15" customFormat="1" ht="98.25" customHeight="1">
      <c r="A47" s="181" t="s">
        <v>267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224" t="s">
        <v>207</v>
      </c>
      <c r="AD47" s="225"/>
      <c r="AE47" s="225"/>
      <c r="AF47" s="225"/>
      <c r="AG47" s="225"/>
      <c r="AH47" s="225"/>
      <c r="AI47" s="226" t="s">
        <v>283</v>
      </c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02">
        <v>3980400</v>
      </c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>
        <v>134605</v>
      </c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194">
        <f>AZ47-BW47</f>
        <v>3845795</v>
      </c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5"/>
    </row>
    <row r="48" spans="1:113" s="15" customFormat="1" ht="68.25" customHeight="1" hidden="1">
      <c r="A48" s="181" t="s">
        <v>415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224" t="s">
        <v>207</v>
      </c>
      <c r="AD48" s="225"/>
      <c r="AE48" s="225"/>
      <c r="AF48" s="225"/>
      <c r="AG48" s="225"/>
      <c r="AH48" s="225"/>
      <c r="AI48" s="226" t="s">
        <v>414</v>
      </c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6"/>
      <c r="AV48" s="226"/>
      <c r="AW48" s="226"/>
      <c r="AX48" s="226"/>
      <c r="AY48" s="226"/>
      <c r="AZ48" s="202">
        <v>0</v>
      </c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>
        <v>0</v>
      </c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194" t="s">
        <v>299</v>
      </c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5"/>
      <c r="DI48" s="41">
        <f>BW47+BW48</f>
        <v>134605</v>
      </c>
    </row>
    <row r="49" spans="1:110" s="15" customFormat="1" ht="95.25" customHeight="1">
      <c r="A49" s="49" t="s">
        <v>447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224" t="s">
        <v>207</v>
      </c>
      <c r="AD49" s="225"/>
      <c r="AE49" s="225"/>
      <c r="AF49" s="225"/>
      <c r="AG49" s="225"/>
      <c r="AH49" s="225"/>
      <c r="AI49" s="226" t="s">
        <v>448</v>
      </c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02">
        <v>50100</v>
      </c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 t="s">
        <v>299</v>
      </c>
      <c r="BX49" s="202"/>
      <c r="BY49" s="202"/>
      <c r="BZ49" s="202"/>
      <c r="CA49" s="202"/>
      <c r="CB49" s="202"/>
      <c r="CC49" s="202"/>
      <c r="CD49" s="202"/>
      <c r="CE49" s="202"/>
      <c r="CF49" s="202"/>
      <c r="CG49" s="202"/>
      <c r="CH49" s="202"/>
      <c r="CI49" s="202"/>
      <c r="CJ49" s="202"/>
      <c r="CK49" s="202"/>
      <c r="CL49" s="202"/>
      <c r="CM49" s="202"/>
      <c r="CN49" s="202"/>
      <c r="CO49" s="194">
        <f>AZ49</f>
        <v>50100</v>
      </c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5"/>
    </row>
    <row r="50" spans="1:110" s="15" customFormat="1" ht="102" customHeight="1">
      <c r="A50" s="49" t="s">
        <v>434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224" t="s">
        <v>207</v>
      </c>
      <c r="AD50" s="225"/>
      <c r="AE50" s="225"/>
      <c r="AF50" s="225"/>
      <c r="AG50" s="225"/>
      <c r="AH50" s="225"/>
      <c r="AI50" s="226" t="s">
        <v>416</v>
      </c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02">
        <v>87000</v>
      </c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 t="s">
        <v>299</v>
      </c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>
        <f>AZ50</f>
        <v>87000</v>
      </c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3"/>
    </row>
    <row r="51" spans="1:110" s="15" customFormat="1" ht="84" customHeight="1" hidden="1">
      <c r="A51" s="181" t="s">
        <v>432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224" t="s">
        <v>207</v>
      </c>
      <c r="AD51" s="225"/>
      <c r="AE51" s="225"/>
      <c r="AF51" s="225"/>
      <c r="AG51" s="225"/>
      <c r="AH51" s="225"/>
      <c r="AI51" s="226" t="s">
        <v>431</v>
      </c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02">
        <v>0</v>
      </c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>
        <v>0</v>
      </c>
      <c r="BX51" s="202"/>
      <c r="BY51" s="202"/>
      <c r="BZ51" s="202"/>
      <c r="CA51" s="202"/>
      <c r="CB51" s="202"/>
      <c r="CC51" s="202"/>
      <c r="CD51" s="202"/>
      <c r="CE51" s="202"/>
      <c r="CF51" s="202"/>
      <c r="CG51" s="202"/>
      <c r="CH51" s="202"/>
      <c r="CI51" s="202"/>
      <c r="CJ51" s="202"/>
      <c r="CK51" s="202"/>
      <c r="CL51" s="202"/>
      <c r="CM51" s="202"/>
      <c r="CN51" s="202"/>
      <c r="CO51" s="202">
        <f>AZ51-BW51</f>
        <v>0</v>
      </c>
      <c r="CP51" s="202"/>
      <c r="CQ51" s="202"/>
      <c r="CR51" s="202"/>
      <c r="CS51" s="202"/>
      <c r="CT51" s="202"/>
      <c r="CU51" s="202"/>
      <c r="CV51" s="202"/>
      <c r="CW51" s="202"/>
      <c r="CX51" s="202"/>
      <c r="CY51" s="202"/>
      <c r="CZ51" s="202"/>
      <c r="DA51" s="202"/>
      <c r="DB51" s="202"/>
      <c r="DC51" s="202"/>
      <c r="DD51" s="202"/>
      <c r="DE51" s="202"/>
      <c r="DF51" s="203"/>
    </row>
    <row r="52" spans="1:110" s="15" customFormat="1" ht="125.25" customHeight="1" hidden="1">
      <c r="A52" s="181" t="s">
        <v>357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224" t="s">
        <v>207</v>
      </c>
      <c r="AD52" s="225"/>
      <c r="AE52" s="225"/>
      <c r="AF52" s="225"/>
      <c r="AG52" s="225"/>
      <c r="AH52" s="225"/>
      <c r="AI52" s="226" t="s">
        <v>355</v>
      </c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02">
        <v>0</v>
      </c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>
        <v>0</v>
      </c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194" t="s">
        <v>299</v>
      </c>
      <c r="CP52" s="194"/>
      <c r="CQ52" s="194"/>
      <c r="CR52" s="194"/>
      <c r="CS52" s="194"/>
      <c r="CT52" s="194"/>
      <c r="CU52" s="194"/>
      <c r="CV52" s="194"/>
      <c r="CW52" s="194"/>
      <c r="CX52" s="194"/>
      <c r="CY52" s="194"/>
      <c r="CZ52" s="194"/>
      <c r="DA52" s="194"/>
      <c r="DB52" s="194"/>
      <c r="DC52" s="194"/>
      <c r="DD52" s="194"/>
      <c r="DE52" s="194"/>
      <c r="DF52" s="195"/>
    </row>
    <row r="53" spans="1:113" s="15" customFormat="1" ht="146.25" customHeight="1">
      <c r="A53" s="49" t="s">
        <v>381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224" t="s">
        <v>207</v>
      </c>
      <c r="AD53" s="225"/>
      <c r="AE53" s="225"/>
      <c r="AF53" s="225"/>
      <c r="AG53" s="225"/>
      <c r="AH53" s="225"/>
      <c r="AI53" s="226" t="s">
        <v>380</v>
      </c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02">
        <v>72600</v>
      </c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 t="s">
        <v>299</v>
      </c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194">
        <f>AZ53</f>
        <v>72600</v>
      </c>
      <c r="CP53" s="194"/>
      <c r="CQ53" s="194"/>
      <c r="CR53" s="194"/>
      <c r="CS53" s="194"/>
      <c r="CT53" s="194"/>
      <c r="CU53" s="194"/>
      <c r="CV53" s="194"/>
      <c r="CW53" s="194"/>
      <c r="CX53" s="194"/>
      <c r="CY53" s="194"/>
      <c r="CZ53" s="194"/>
      <c r="DA53" s="194"/>
      <c r="DB53" s="194"/>
      <c r="DC53" s="194"/>
      <c r="DD53" s="194"/>
      <c r="DE53" s="194"/>
      <c r="DF53" s="195"/>
      <c r="DI53" s="41"/>
    </row>
    <row r="54" spans="1:110" ht="75" customHeight="1" thickBot="1">
      <c r="A54" s="181" t="s">
        <v>403</v>
      </c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204" t="s">
        <v>207</v>
      </c>
      <c r="AD54" s="205"/>
      <c r="AE54" s="205"/>
      <c r="AF54" s="205"/>
      <c r="AG54" s="205"/>
      <c r="AH54" s="206"/>
      <c r="AI54" s="207" t="s">
        <v>284</v>
      </c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9"/>
      <c r="AZ54" s="213">
        <v>3000</v>
      </c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5"/>
      <c r="BW54" s="213" t="s">
        <v>299</v>
      </c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5"/>
      <c r="CO54" s="248">
        <f>AZ54</f>
        <v>3000</v>
      </c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9"/>
    </row>
    <row r="55" spans="1:110" ht="81" customHeight="1" hidden="1" thickBot="1">
      <c r="A55" s="49" t="s">
        <v>425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204" t="s">
        <v>207</v>
      </c>
      <c r="AD55" s="205"/>
      <c r="AE55" s="205"/>
      <c r="AF55" s="205"/>
      <c r="AG55" s="205"/>
      <c r="AH55" s="206"/>
      <c r="AI55" s="207" t="s">
        <v>406</v>
      </c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9"/>
      <c r="AZ55" s="210">
        <v>0</v>
      </c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2"/>
      <c r="BW55" s="213">
        <v>0</v>
      </c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5"/>
      <c r="CO55" s="194">
        <f>AZ55-BW55</f>
        <v>0</v>
      </c>
      <c r="CP55" s="194"/>
      <c r="CQ55" s="194"/>
      <c r="CR55" s="194"/>
      <c r="CS55" s="194"/>
      <c r="CT55" s="194"/>
      <c r="CU55" s="194"/>
      <c r="CV55" s="194"/>
      <c r="CW55" s="194"/>
      <c r="CX55" s="194"/>
      <c r="CY55" s="194"/>
      <c r="CZ55" s="194"/>
      <c r="DA55" s="194"/>
      <c r="DB55" s="194"/>
      <c r="DC55" s="194"/>
      <c r="DD55" s="194"/>
      <c r="DE55" s="194"/>
      <c r="DF55" s="195"/>
    </row>
    <row r="56" spans="1:110" ht="87.75" customHeight="1" thickBot="1">
      <c r="A56" s="181" t="s">
        <v>383</v>
      </c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204" t="s">
        <v>207</v>
      </c>
      <c r="AD56" s="205"/>
      <c r="AE56" s="205"/>
      <c r="AF56" s="205"/>
      <c r="AG56" s="205"/>
      <c r="AH56" s="206"/>
      <c r="AI56" s="207" t="s">
        <v>382</v>
      </c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9"/>
      <c r="AZ56" s="213">
        <v>41700</v>
      </c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5"/>
      <c r="BW56" s="213" t="s">
        <v>299</v>
      </c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5"/>
      <c r="CO56" s="248">
        <f>AZ56</f>
        <v>41700</v>
      </c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9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81" t="s">
        <v>231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255" t="s">
        <v>208</v>
      </c>
      <c r="AD58" s="256"/>
      <c r="AE58" s="256"/>
      <c r="AF58" s="256"/>
      <c r="AG58" s="256"/>
      <c r="AH58" s="257"/>
      <c r="AI58" s="258" t="s">
        <v>200</v>
      </c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60"/>
      <c r="AZ58" s="250">
        <f>'стр.1'!BC13-Лист1!AZ5</f>
        <v>-69753.0399999991</v>
      </c>
      <c r="BA58" s="251"/>
      <c r="BB58" s="251"/>
      <c r="BC58" s="251"/>
      <c r="BD58" s="251"/>
      <c r="BE58" s="251"/>
      <c r="BF58" s="251"/>
      <c r="BG58" s="251"/>
      <c r="BH58" s="251"/>
      <c r="BI58" s="251"/>
      <c r="BJ58" s="251"/>
      <c r="BK58" s="251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0">
        <f>'стр.1'!BW13-Лист1!BW5</f>
        <v>311526.35</v>
      </c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251"/>
      <c r="CI58" s="251"/>
      <c r="CJ58" s="251"/>
      <c r="CK58" s="251"/>
      <c r="CL58" s="251"/>
      <c r="CM58" s="251"/>
      <c r="CN58" s="251"/>
      <c r="CO58" s="250" t="s">
        <v>200</v>
      </c>
      <c r="CP58" s="251"/>
      <c r="CQ58" s="251"/>
      <c r="CR58" s="251"/>
      <c r="CS58" s="251"/>
      <c r="CT58" s="251"/>
      <c r="CU58" s="251"/>
      <c r="CV58" s="251"/>
      <c r="CW58" s="251"/>
      <c r="CX58" s="251"/>
      <c r="CY58" s="251"/>
      <c r="CZ58" s="251"/>
      <c r="DA58" s="251"/>
      <c r="DB58" s="251"/>
      <c r="DC58" s="251"/>
      <c r="DD58" s="251"/>
      <c r="DE58" s="251"/>
      <c r="DF58" s="252"/>
      <c r="DI58" s="247"/>
      <c r="DJ58" s="247"/>
      <c r="DK58" s="247"/>
      <c r="DL58" s="247"/>
      <c r="DM58" s="247"/>
      <c r="DN58" s="247"/>
      <c r="DO58" s="247"/>
      <c r="DP58" s="247"/>
      <c r="DQ58" s="247"/>
      <c r="DR58" s="247"/>
      <c r="DS58" s="247"/>
    </row>
  </sheetData>
  <sheetProtection/>
  <mergeCells count="334">
    <mergeCell ref="A35:AB35"/>
    <mergeCell ref="AC35:AH35"/>
    <mergeCell ref="AI35:AY35"/>
    <mergeCell ref="AZ35:BV35"/>
    <mergeCell ref="BW35:CN35"/>
    <mergeCell ref="CO35:DF35"/>
    <mergeCell ref="A49:AB49"/>
    <mergeCell ref="AC49:AH49"/>
    <mergeCell ref="AI49:AY49"/>
    <mergeCell ref="AZ49:BV49"/>
    <mergeCell ref="BW49:CN49"/>
    <mergeCell ref="CO49:DF49"/>
    <mergeCell ref="A50:AB50"/>
    <mergeCell ref="AC50:AH50"/>
    <mergeCell ref="AI50:AY50"/>
    <mergeCell ref="AZ50:BV50"/>
    <mergeCell ref="BW50:CN50"/>
    <mergeCell ref="CO50:DF50"/>
    <mergeCell ref="A42:AB42"/>
    <mergeCell ref="AC42:AH42"/>
    <mergeCell ref="AI42:AY42"/>
    <mergeCell ref="AZ42:BV42"/>
    <mergeCell ref="BW42:CN42"/>
    <mergeCell ref="CO42:DF42"/>
    <mergeCell ref="A54:AB54"/>
    <mergeCell ref="AC54:AH54"/>
    <mergeCell ref="AI54:AY54"/>
    <mergeCell ref="AZ54:BV54"/>
    <mergeCell ref="BW54:CN54"/>
    <mergeCell ref="CO54:DF54"/>
    <mergeCell ref="A46:AB46"/>
    <mergeCell ref="AC46:AH46"/>
    <mergeCell ref="AI46:AY46"/>
    <mergeCell ref="AZ46:BV46"/>
    <mergeCell ref="BW46:CN46"/>
    <mergeCell ref="CO46:DF46"/>
    <mergeCell ref="AI22:AY22"/>
    <mergeCell ref="AZ22:BV22"/>
    <mergeCell ref="BW22:CN22"/>
    <mergeCell ref="CO22:DF22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AI39:AY39"/>
    <mergeCell ref="AZ39:BV39"/>
    <mergeCell ref="BW39:CN39"/>
    <mergeCell ref="CO39:DF39"/>
    <mergeCell ref="A20:AB20"/>
    <mergeCell ref="AC20:AH20"/>
    <mergeCell ref="AI20:AY20"/>
    <mergeCell ref="AZ20:BV20"/>
    <mergeCell ref="BW20:CN20"/>
    <mergeCell ref="CO20:DF20"/>
    <mergeCell ref="DY13:EL13"/>
    <mergeCell ref="DX28:EM28"/>
    <mergeCell ref="A56:AB56"/>
    <mergeCell ref="A58:AB58"/>
    <mergeCell ref="AC58:AH58"/>
    <mergeCell ref="AI58:AY58"/>
    <mergeCell ref="AZ58:BV58"/>
    <mergeCell ref="AC56:AH56"/>
    <mergeCell ref="AI56:AY56"/>
    <mergeCell ref="AZ56:BV56"/>
    <mergeCell ref="DI58:DS58"/>
    <mergeCell ref="BW56:CN56"/>
    <mergeCell ref="CO56:DF56"/>
    <mergeCell ref="BW58:CN58"/>
    <mergeCell ref="CO58:DF58"/>
    <mergeCell ref="BW53:CN53"/>
    <mergeCell ref="CO53:DF53"/>
    <mergeCell ref="CO45:DF45"/>
    <mergeCell ref="A47:AB47"/>
    <mergeCell ref="AC47:AH47"/>
    <mergeCell ref="AI47:AY47"/>
    <mergeCell ref="AZ47:BV47"/>
    <mergeCell ref="BW47:CN47"/>
    <mergeCell ref="CO47:DF47"/>
    <mergeCell ref="BW45:CN45"/>
    <mergeCell ref="AZ45:BV45"/>
    <mergeCell ref="AI45:AY45"/>
    <mergeCell ref="BW38:CN38"/>
    <mergeCell ref="CO38:DF38"/>
    <mergeCell ref="BW44:CN44"/>
    <mergeCell ref="CO44:DF44"/>
    <mergeCell ref="A38:AB38"/>
    <mergeCell ref="AC38:AH38"/>
    <mergeCell ref="A44:AB44"/>
    <mergeCell ref="AC44:AH44"/>
    <mergeCell ref="AI38:AY38"/>
    <mergeCell ref="AZ38:BV38"/>
    <mergeCell ref="BW36:CN36"/>
    <mergeCell ref="CO36:DF36"/>
    <mergeCell ref="BW37:CN37"/>
    <mergeCell ref="CO37:DF37"/>
    <mergeCell ref="A36:AB36"/>
    <mergeCell ref="AC36:AH36"/>
    <mergeCell ref="AI36:AY36"/>
    <mergeCell ref="AZ36:BV36"/>
    <mergeCell ref="A37:AB37"/>
    <mergeCell ref="AC37:AH37"/>
    <mergeCell ref="BW33:CN33"/>
    <mergeCell ref="CO33:DF33"/>
    <mergeCell ref="BW34:CN34"/>
    <mergeCell ref="CO34:DF34"/>
    <mergeCell ref="AI37:AY37"/>
    <mergeCell ref="AZ37:BV37"/>
    <mergeCell ref="AI34:AY34"/>
    <mergeCell ref="AZ34:BV34"/>
    <mergeCell ref="AI33:AY33"/>
    <mergeCell ref="AZ33:BV33"/>
    <mergeCell ref="A33:AB33"/>
    <mergeCell ref="AC33:AH33"/>
    <mergeCell ref="A34:AB34"/>
    <mergeCell ref="AC34:AH34"/>
    <mergeCell ref="A31:AB31"/>
    <mergeCell ref="AC31:AH31"/>
    <mergeCell ref="A32:AB32"/>
    <mergeCell ref="AC32:AH32"/>
    <mergeCell ref="BW31:CN31"/>
    <mergeCell ref="CO31:DF31"/>
    <mergeCell ref="BW32:CN32"/>
    <mergeCell ref="CO32:DF32"/>
    <mergeCell ref="AI32:AY32"/>
    <mergeCell ref="AZ32:BV32"/>
    <mergeCell ref="AI31:AY31"/>
    <mergeCell ref="AZ31:BV31"/>
    <mergeCell ref="BW28:CN28"/>
    <mergeCell ref="CO28:DF28"/>
    <mergeCell ref="BW30:CN30"/>
    <mergeCell ref="CO30:DF30"/>
    <mergeCell ref="BW29:CN29"/>
    <mergeCell ref="CO29:DF29"/>
    <mergeCell ref="A28:AB28"/>
    <mergeCell ref="AC28:AH28"/>
    <mergeCell ref="AI28:AY28"/>
    <mergeCell ref="AZ28:BV28"/>
    <mergeCell ref="A30:AB30"/>
    <mergeCell ref="AC30:AH30"/>
    <mergeCell ref="AI30:AY30"/>
    <mergeCell ref="AZ30:BV30"/>
    <mergeCell ref="A29:AB29"/>
    <mergeCell ref="AC29:AH29"/>
    <mergeCell ref="AI27:AY27"/>
    <mergeCell ref="AZ27:BV27"/>
    <mergeCell ref="AI24:AY24"/>
    <mergeCell ref="AZ24:BV24"/>
    <mergeCell ref="A24:AB24"/>
    <mergeCell ref="AC24:AH24"/>
    <mergeCell ref="A27:AB27"/>
    <mergeCell ref="AC27:AH27"/>
    <mergeCell ref="A26:AB26"/>
    <mergeCell ref="AC26:AH26"/>
    <mergeCell ref="BW24:CN24"/>
    <mergeCell ref="CO24:DF24"/>
    <mergeCell ref="BW27:CN27"/>
    <mergeCell ref="CO27:DF27"/>
    <mergeCell ref="BW21:CN21"/>
    <mergeCell ref="CO21:DF21"/>
    <mergeCell ref="BW23:CN23"/>
    <mergeCell ref="CO23:DF23"/>
    <mergeCell ref="A21:AB21"/>
    <mergeCell ref="AC21:AH21"/>
    <mergeCell ref="AI21:AY21"/>
    <mergeCell ref="AZ21:BV21"/>
    <mergeCell ref="A23:AB23"/>
    <mergeCell ref="AC23:AH23"/>
    <mergeCell ref="AI23:AY23"/>
    <mergeCell ref="AZ23:BV23"/>
    <mergeCell ref="A22:AB22"/>
    <mergeCell ref="AC22:AH22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BW19:CN19"/>
    <mergeCell ref="CO19:DF19"/>
    <mergeCell ref="BW16:CN16"/>
    <mergeCell ref="CO16:DF16"/>
    <mergeCell ref="BW17:CN17"/>
    <mergeCell ref="CO17:DF17"/>
    <mergeCell ref="A17:AB17"/>
    <mergeCell ref="AC17:AH17"/>
    <mergeCell ref="AI17:AY17"/>
    <mergeCell ref="AZ17:BV17"/>
    <mergeCell ref="BW18:CN18"/>
    <mergeCell ref="CO18:DF18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BW15:CN15"/>
    <mergeCell ref="CO15:DF15"/>
    <mergeCell ref="BW13:CN13"/>
    <mergeCell ref="CO13:DF13"/>
    <mergeCell ref="BW14:CN14"/>
    <mergeCell ref="CO14:DF14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BW12:CN12"/>
    <mergeCell ref="CO12:DF12"/>
    <mergeCell ref="BW9:CN9"/>
    <mergeCell ref="CO9:DF9"/>
    <mergeCell ref="BW10:CN10"/>
    <mergeCell ref="CO10:DF10"/>
    <mergeCell ref="A10:AB10"/>
    <mergeCell ref="AC10:AH10"/>
    <mergeCell ref="AI10:AY10"/>
    <mergeCell ref="AZ10:BV10"/>
    <mergeCell ref="BW11:CN11"/>
    <mergeCell ref="CO11:DF11"/>
    <mergeCell ref="A8:AB8"/>
    <mergeCell ref="AC8:AH8"/>
    <mergeCell ref="A9:AB9"/>
    <mergeCell ref="AC9:AH9"/>
    <mergeCell ref="AI9:AY9"/>
    <mergeCell ref="AZ9:BV9"/>
    <mergeCell ref="BW8:CN8"/>
    <mergeCell ref="CO8:DF8"/>
    <mergeCell ref="AI8:AY8"/>
    <mergeCell ref="AZ8:BV8"/>
    <mergeCell ref="AI7:AY7"/>
    <mergeCell ref="AZ7:BV7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4:CN4"/>
    <mergeCell ref="CO4:DF4"/>
    <mergeCell ref="BW5:CN5"/>
    <mergeCell ref="CO5:DF5"/>
    <mergeCell ref="AI5:AY5"/>
    <mergeCell ref="AZ5:BV5"/>
    <mergeCell ref="A4:AB4"/>
    <mergeCell ref="AC4:AH4"/>
    <mergeCell ref="AI4:AY4"/>
    <mergeCell ref="AZ4:BV4"/>
    <mergeCell ref="A5:AB5"/>
    <mergeCell ref="AC5:AH5"/>
    <mergeCell ref="A2:DF2"/>
    <mergeCell ref="A3:AB3"/>
    <mergeCell ref="AC3:AH3"/>
    <mergeCell ref="AI3:AY3"/>
    <mergeCell ref="AZ3:BV3"/>
    <mergeCell ref="BW3:CN3"/>
    <mergeCell ref="CO3:DF3"/>
    <mergeCell ref="AI29:AY29"/>
    <mergeCell ref="AZ29:BV29"/>
    <mergeCell ref="A53:AB53"/>
    <mergeCell ref="AC53:AH53"/>
    <mergeCell ref="AI53:AY53"/>
    <mergeCell ref="AZ53:BV53"/>
    <mergeCell ref="AI44:AY44"/>
    <mergeCell ref="AZ44:BV44"/>
    <mergeCell ref="A45:AB45"/>
    <mergeCell ref="AC45:AH45"/>
    <mergeCell ref="A48:AB48"/>
    <mergeCell ref="AC48:AH48"/>
    <mergeCell ref="AI48:AY48"/>
    <mergeCell ref="AZ48:BV48"/>
    <mergeCell ref="BW48:CN48"/>
    <mergeCell ref="CO48:DF48"/>
    <mergeCell ref="A51:AB51"/>
    <mergeCell ref="AC51:AH51"/>
    <mergeCell ref="AI51:AY51"/>
    <mergeCell ref="AZ51:BV51"/>
    <mergeCell ref="BW51:CN51"/>
    <mergeCell ref="CO51:DF51"/>
    <mergeCell ref="AI26:AY26"/>
    <mergeCell ref="AZ26:BV26"/>
    <mergeCell ref="BW26:CN26"/>
    <mergeCell ref="CO26:DF26"/>
    <mergeCell ref="A52:AB52"/>
    <mergeCell ref="AC52:AH52"/>
    <mergeCell ref="AI52:AY52"/>
    <mergeCell ref="AZ52:BV52"/>
    <mergeCell ref="BW52:CN52"/>
    <mergeCell ref="CO52:DF52"/>
    <mergeCell ref="A25:AB25"/>
    <mergeCell ref="AC25:AH25"/>
    <mergeCell ref="AI25:AY25"/>
    <mergeCell ref="AZ25:BV25"/>
    <mergeCell ref="BW25:CN25"/>
    <mergeCell ref="CO25:DF25"/>
    <mergeCell ref="A55:AB55"/>
    <mergeCell ref="AC55:AH55"/>
    <mergeCell ref="AI55:AY55"/>
    <mergeCell ref="AZ55:BV55"/>
    <mergeCell ref="BW55:CN55"/>
    <mergeCell ref="CO55:DF55"/>
    <mergeCell ref="A43:AB43"/>
    <mergeCell ref="AC43:AH43"/>
    <mergeCell ref="AI43:AY43"/>
    <mergeCell ref="AZ43:BV43"/>
    <mergeCell ref="BW43:CN43"/>
    <mergeCell ref="CO43:DF43"/>
    <mergeCell ref="A41:AB41"/>
    <mergeCell ref="AC41:AH41"/>
    <mergeCell ref="AI41:AY41"/>
    <mergeCell ref="AZ41:BV41"/>
    <mergeCell ref="BW41:CN41"/>
    <mergeCell ref="CO41:DF41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tabSelected="1" view="pageBreakPreview" zoomScaleSheetLayoutView="100" zoomScalePageLayoutView="0" workbookViewId="0" topLeftCell="A17">
      <selection activeCell="BW33" sqref="BW33:CN33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111</v>
      </c>
    </row>
    <row r="2" spans="1:110" s="3" customFormat="1" ht="21" customHeight="1">
      <c r="A2" s="275" t="s">
        <v>296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275"/>
      <c r="BG2" s="275"/>
      <c r="BH2" s="275"/>
      <c r="BI2" s="275"/>
      <c r="BJ2" s="275"/>
      <c r="BK2" s="275"/>
      <c r="BL2" s="275"/>
      <c r="BM2" s="275"/>
      <c r="BN2" s="275"/>
      <c r="BO2" s="275"/>
      <c r="BP2" s="275"/>
      <c r="BQ2" s="275"/>
      <c r="BR2" s="275"/>
      <c r="BS2" s="275"/>
      <c r="BT2" s="275"/>
      <c r="BU2" s="275"/>
      <c r="BV2" s="275"/>
      <c r="BW2" s="275"/>
      <c r="BX2" s="275"/>
      <c r="BY2" s="275"/>
      <c r="BZ2" s="275"/>
      <c r="CA2" s="275"/>
      <c r="CB2" s="275"/>
      <c r="CC2" s="275"/>
      <c r="CD2" s="275"/>
      <c r="CE2" s="275"/>
      <c r="CF2" s="275"/>
      <c r="CG2" s="275"/>
      <c r="CH2" s="275"/>
      <c r="CI2" s="275"/>
      <c r="CJ2" s="275"/>
      <c r="CK2" s="275"/>
      <c r="CL2" s="275"/>
      <c r="CM2" s="275"/>
      <c r="CN2" s="275"/>
      <c r="CO2" s="275"/>
      <c r="CP2" s="275"/>
      <c r="CQ2" s="275"/>
      <c r="CR2" s="275"/>
      <c r="CS2" s="275"/>
      <c r="CT2" s="275"/>
      <c r="CU2" s="275"/>
      <c r="CV2" s="275"/>
      <c r="CW2" s="275"/>
      <c r="CX2" s="275"/>
      <c r="CY2" s="275"/>
      <c r="CZ2" s="275"/>
      <c r="DA2" s="275"/>
      <c r="DB2" s="275"/>
      <c r="DC2" s="275"/>
      <c r="DD2" s="275"/>
      <c r="DE2" s="275"/>
      <c r="DF2" s="275"/>
    </row>
    <row r="3" spans="1:110" ht="54" customHeight="1">
      <c r="A3" s="307" t="s">
        <v>194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 t="s">
        <v>195</v>
      </c>
      <c r="AD3" s="297"/>
      <c r="AE3" s="297"/>
      <c r="AF3" s="297"/>
      <c r="AG3" s="297"/>
      <c r="AH3" s="297"/>
      <c r="AI3" s="297" t="s">
        <v>297</v>
      </c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7"/>
      <c r="AW3" s="297"/>
      <c r="AX3" s="297"/>
      <c r="AY3" s="297"/>
      <c r="AZ3" s="297" t="s">
        <v>234</v>
      </c>
      <c r="BA3" s="297"/>
      <c r="BB3" s="297"/>
      <c r="BC3" s="297"/>
      <c r="BD3" s="297"/>
      <c r="BE3" s="297"/>
      <c r="BF3" s="297"/>
      <c r="BG3" s="297"/>
      <c r="BH3" s="297"/>
      <c r="BI3" s="297"/>
      <c r="BJ3" s="297"/>
      <c r="BK3" s="297"/>
      <c r="BL3" s="297"/>
      <c r="BM3" s="297"/>
      <c r="BN3" s="297"/>
      <c r="BO3" s="297"/>
      <c r="BP3" s="297"/>
      <c r="BQ3" s="297"/>
      <c r="BR3" s="297"/>
      <c r="BS3" s="297"/>
      <c r="BT3" s="297"/>
      <c r="BU3" s="297"/>
      <c r="BV3" s="297"/>
      <c r="BW3" s="297" t="s">
        <v>196</v>
      </c>
      <c r="BX3" s="297"/>
      <c r="BY3" s="297"/>
      <c r="BZ3" s="297"/>
      <c r="CA3" s="297"/>
      <c r="CB3" s="297"/>
      <c r="CC3" s="297"/>
      <c r="CD3" s="297"/>
      <c r="CE3" s="297"/>
      <c r="CF3" s="297"/>
      <c r="CG3" s="297"/>
      <c r="CH3" s="297"/>
      <c r="CI3" s="297"/>
      <c r="CJ3" s="297"/>
      <c r="CK3" s="297"/>
      <c r="CL3" s="297"/>
      <c r="CM3" s="297"/>
      <c r="CN3" s="297"/>
      <c r="CO3" s="297" t="s">
        <v>197</v>
      </c>
      <c r="CP3" s="297"/>
      <c r="CQ3" s="297"/>
      <c r="CR3" s="297"/>
      <c r="CS3" s="297"/>
      <c r="CT3" s="297"/>
      <c r="CU3" s="297"/>
      <c r="CV3" s="297"/>
      <c r="CW3" s="297"/>
      <c r="CX3" s="297"/>
      <c r="CY3" s="297"/>
      <c r="CZ3" s="297"/>
      <c r="DA3" s="297"/>
      <c r="DB3" s="297"/>
      <c r="DC3" s="297"/>
      <c r="DD3" s="297"/>
      <c r="DE3" s="297"/>
      <c r="DF3" s="315"/>
    </row>
    <row r="4" spans="1:110" s="9" customFormat="1" ht="12" customHeight="1" thickBot="1">
      <c r="A4" s="308">
        <v>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5">
        <v>2</v>
      </c>
      <c r="AD4" s="305"/>
      <c r="AE4" s="305"/>
      <c r="AF4" s="305"/>
      <c r="AG4" s="305"/>
      <c r="AH4" s="305"/>
      <c r="AI4" s="305">
        <v>3</v>
      </c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>
        <v>4</v>
      </c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>
        <v>5</v>
      </c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>
        <v>6</v>
      </c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22"/>
    </row>
    <row r="5" spans="1:110" ht="22.5" customHeight="1">
      <c r="A5" s="310" t="s">
        <v>170</v>
      </c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1"/>
      <c r="AC5" s="312" t="s">
        <v>230</v>
      </c>
      <c r="AD5" s="313"/>
      <c r="AE5" s="313"/>
      <c r="AF5" s="313"/>
      <c r="AG5" s="313"/>
      <c r="AH5" s="313"/>
      <c r="AI5" s="313" t="s">
        <v>200</v>
      </c>
      <c r="AJ5" s="313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3"/>
      <c r="AX5" s="313"/>
      <c r="AY5" s="313"/>
      <c r="AZ5" s="316">
        <f>AZ29</f>
        <v>69753.0399999991</v>
      </c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6">
        <f>BW29</f>
        <v>-311526.35000000003</v>
      </c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6">
        <f>AZ5-BW5</f>
        <v>381279.38999999914</v>
      </c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8"/>
    </row>
    <row r="6" spans="1:110" ht="12" customHeight="1">
      <c r="A6" s="319" t="s">
        <v>198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20"/>
      <c r="AC6" s="284" t="s">
        <v>210</v>
      </c>
      <c r="AD6" s="285"/>
      <c r="AE6" s="285"/>
      <c r="AF6" s="285"/>
      <c r="AG6" s="285"/>
      <c r="AH6" s="286"/>
      <c r="AI6" s="314" t="s">
        <v>200</v>
      </c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6"/>
      <c r="AZ6" s="299" t="s">
        <v>299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299" t="s">
        <v>299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299" t="s">
        <v>299</v>
      </c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5"/>
    </row>
    <row r="7" spans="1:110" ht="22.5" customHeight="1">
      <c r="A7" s="323" t="s">
        <v>171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4"/>
      <c r="AC7" s="287"/>
      <c r="AD7" s="288"/>
      <c r="AE7" s="288"/>
      <c r="AF7" s="288"/>
      <c r="AG7" s="288"/>
      <c r="AH7" s="289"/>
      <c r="AI7" s="29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9"/>
      <c r="AZ7" s="29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94"/>
      <c r="BW7" s="29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94"/>
      <c r="CO7" s="29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96"/>
    </row>
    <row r="8" spans="1:110" ht="15" customHeight="1">
      <c r="A8" s="332" t="s">
        <v>209</v>
      </c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3"/>
      <c r="AC8" s="284" t="s">
        <v>210</v>
      </c>
      <c r="AD8" s="285"/>
      <c r="AE8" s="285"/>
      <c r="AF8" s="285"/>
      <c r="AG8" s="285"/>
      <c r="AH8" s="286"/>
      <c r="AI8" s="314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6"/>
      <c r="AZ8" s="299"/>
      <c r="BA8" s="300"/>
      <c r="BB8" s="300"/>
      <c r="BC8" s="300"/>
      <c r="BD8" s="300"/>
      <c r="BE8" s="300"/>
      <c r="BF8" s="300"/>
      <c r="BG8" s="300"/>
      <c r="BH8" s="300"/>
      <c r="BI8" s="300"/>
      <c r="BJ8" s="300"/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1"/>
      <c r="BW8" s="299"/>
      <c r="BX8" s="300"/>
      <c r="BY8" s="300"/>
      <c r="BZ8" s="300"/>
      <c r="CA8" s="300"/>
      <c r="CB8" s="300"/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1"/>
      <c r="CO8" s="299"/>
      <c r="CP8" s="300"/>
      <c r="CQ8" s="300"/>
      <c r="CR8" s="300"/>
      <c r="CS8" s="300"/>
      <c r="CT8" s="300"/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21"/>
    </row>
    <row r="9" spans="1:110" ht="57.75" customHeight="1" hidden="1">
      <c r="A9" s="325" t="s">
        <v>310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6"/>
      <c r="AC9" s="287"/>
      <c r="AD9" s="288"/>
      <c r="AE9" s="288"/>
      <c r="AF9" s="288"/>
      <c r="AG9" s="288"/>
      <c r="AH9" s="289"/>
      <c r="AI9" s="298" t="s">
        <v>117</v>
      </c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9"/>
      <c r="AZ9" s="302"/>
      <c r="BA9" s="303"/>
      <c r="BB9" s="303"/>
      <c r="BC9" s="303"/>
      <c r="BD9" s="303"/>
      <c r="BE9" s="303"/>
      <c r="BF9" s="303"/>
      <c r="BG9" s="303"/>
      <c r="BH9" s="303"/>
      <c r="BI9" s="303"/>
      <c r="BJ9" s="303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4"/>
      <c r="BW9" s="302"/>
      <c r="BX9" s="303"/>
      <c r="BY9" s="303"/>
      <c r="BZ9" s="303"/>
      <c r="CA9" s="303"/>
      <c r="CB9" s="303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4"/>
      <c r="CO9" s="302" t="s">
        <v>299</v>
      </c>
      <c r="CP9" s="303"/>
      <c r="CQ9" s="303"/>
      <c r="CR9" s="303"/>
      <c r="CS9" s="303"/>
      <c r="CT9" s="303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29"/>
    </row>
    <row r="10" spans="1:110" ht="56.25" customHeight="1" hidden="1">
      <c r="A10" s="327" t="s">
        <v>319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8"/>
      <c r="AC10" s="264" t="s">
        <v>320</v>
      </c>
      <c r="AD10" s="265"/>
      <c r="AE10" s="265"/>
      <c r="AF10" s="265"/>
      <c r="AG10" s="265"/>
      <c r="AH10" s="265"/>
      <c r="AI10" s="265" t="s">
        <v>321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 t="s">
        <v>299</v>
      </c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306"/>
    </row>
    <row r="11" spans="1:110" ht="62.25" customHeight="1">
      <c r="A11" s="330" t="s">
        <v>310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1"/>
      <c r="AC11" s="264" t="s">
        <v>405</v>
      </c>
      <c r="AD11" s="265"/>
      <c r="AE11" s="265"/>
      <c r="AF11" s="265"/>
      <c r="AG11" s="265"/>
      <c r="AH11" s="265"/>
      <c r="AI11" s="265" t="s">
        <v>117</v>
      </c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8" t="s">
        <v>299</v>
      </c>
      <c r="BA11" s="268"/>
      <c r="BB11" s="268"/>
      <c r="BC11" s="268"/>
      <c r="BD11" s="268"/>
      <c r="BE11" s="268"/>
      <c r="BF11" s="268"/>
      <c r="BG11" s="268"/>
      <c r="BH11" s="268"/>
      <c r="BI11" s="268"/>
      <c r="BJ11" s="268"/>
      <c r="BK11" s="268"/>
      <c r="BL11" s="268"/>
      <c r="BM11" s="268"/>
      <c r="BN11" s="268"/>
      <c r="BO11" s="268"/>
      <c r="BP11" s="268"/>
      <c r="BQ11" s="268"/>
      <c r="BR11" s="268"/>
      <c r="BS11" s="268"/>
      <c r="BT11" s="268"/>
      <c r="BU11" s="268"/>
      <c r="BV11" s="268"/>
      <c r="BW11" s="266" t="s">
        <v>299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299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306"/>
    </row>
    <row r="12" spans="1:110" ht="69" customHeight="1">
      <c r="A12" s="330" t="s">
        <v>319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1"/>
      <c r="AC12" s="264" t="s">
        <v>320</v>
      </c>
      <c r="AD12" s="265"/>
      <c r="AE12" s="265"/>
      <c r="AF12" s="265"/>
      <c r="AG12" s="265"/>
      <c r="AH12" s="265"/>
      <c r="AI12" s="265" t="s">
        <v>321</v>
      </c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8" t="s">
        <v>299</v>
      </c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6" t="s">
        <v>299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299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306"/>
    </row>
    <row r="13" spans="1:110" ht="15" customHeight="1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2"/>
      <c r="AC13" s="264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7" t="s">
        <v>299</v>
      </c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  <c r="BN13" s="267"/>
      <c r="BO13" s="267"/>
      <c r="BP13" s="267"/>
      <c r="BQ13" s="267"/>
      <c r="BR13" s="267"/>
      <c r="BS13" s="267"/>
      <c r="BT13" s="267"/>
      <c r="BU13" s="267"/>
      <c r="BV13" s="267"/>
      <c r="BW13" s="267" t="s">
        <v>299</v>
      </c>
      <c r="BX13" s="267"/>
      <c r="BY13" s="267"/>
      <c r="BZ13" s="267"/>
      <c r="CA13" s="267"/>
      <c r="CB13" s="267"/>
      <c r="CC13" s="267"/>
      <c r="CD13" s="267"/>
      <c r="CE13" s="267"/>
      <c r="CF13" s="267"/>
      <c r="CG13" s="267"/>
      <c r="CH13" s="267"/>
      <c r="CI13" s="267"/>
      <c r="CJ13" s="267"/>
      <c r="CK13" s="267"/>
      <c r="CL13" s="267"/>
      <c r="CM13" s="267"/>
      <c r="CN13" s="267"/>
      <c r="CO13" s="267" t="s">
        <v>299</v>
      </c>
      <c r="CP13" s="267"/>
      <c r="CQ13" s="267"/>
      <c r="CR13" s="267"/>
      <c r="CS13" s="267"/>
      <c r="CT13" s="267"/>
      <c r="CU13" s="267"/>
      <c r="CV13" s="267"/>
      <c r="CW13" s="267"/>
      <c r="CX13" s="267"/>
      <c r="CY13" s="267"/>
      <c r="CZ13" s="267"/>
      <c r="DA13" s="267"/>
      <c r="DB13" s="267"/>
      <c r="DC13" s="267"/>
      <c r="DD13" s="267"/>
      <c r="DE13" s="267"/>
      <c r="DF13" s="270"/>
    </row>
    <row r="14" spans="1:110" ht="15" customHeight="1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2"/>
      <c r="AC14" s="264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7" t="s">
        <v>299</v>
      </c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 t="s">
        <v>299</v>
      </c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 t="s">
        <v>299</v>
      </c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7"/>
      <c r="DA14" s="267"/>
      <c r="DB14" s="267"/>
      <c r="DC14" s="267"/>
      <c r="DD14" s="267"/>
      <c r="DE14" s="267"/>
      <c r="DF14" s="270"/>
    </row>
    <row r="15" spans="1:110" ht="15" customHeigh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2"/>
      <c r="AC15" s="264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7" t="s">
        <v>299</v>
      </c>
      <c r="BA15" s="267"/>
      <c r="BB15" s="267"/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7"/>
      <c r="BP15" s="267"/>
      <c r="BQ15" s="267"/>
      <c r="BR15" s="267"/>
      <c r="BS15" s="267"/>
      <c r="BT15" s="267"/>
      <c r="BU15" s="267"/>
      <c r="BV15" s="267"/>
      <c r="BW15" s="267" t="s">
        <v>299</v>
      </c>
      <c r="BX15" s="267"/>
      <c r="BY15" s="267"/>
      <c r="BZ15" s="267"/>
      <c r="CA15" s="267"/>
      <c r="CB15" s="267"/>
      <c r="CC15" s="267"/>
      <c r="CD15" s="267"/>
      <c r="CE15" s="267"/>
      <c r="CF15" s="267"/>
      <c r="CG15" s="267"/>
      <c r="CH15" s="267"/>
      <c r="CI15" s="267"/>
      <c r="CJ15" s="267"/>
      <c r="CK15" s="267"/>
      <c r="CL15" s="267"/>
      <c r="CM15" s="267"/>
      <c r="CN15" s="267"/>
      <c r="CO15" s="267" t="s">
        <v>299</v>
      </c>
      <c r="CP15" s="267"/>
      <c r="CQ15" s="267"/>
      <c r="CR15" s="267"/>
      <c r="CS15" s="267"/>
      <c r="CT15" s="267"/>
      <c r="CU15" s="267"/>
      <c r="CV15" s="267"/>
      <c r="CW15" s="267"/>
      <c r="CX15" s="267"/>
      <c r="CY15" s="267"/>
      <c r="CZ15" s="267"/>
      <c r="DA15" s="267"/>
      <c r="DB15" s="267"/>
      <c r="DC15" s="267"/>
      <c r="DD15" s="267"/>
      <c r="DE15" s="267"/>
      <c r="DF15" s="270"/>
    </row>
    <row r="16" spans="1:110" ht="15" customHeight="1">
      <c r="A16" s="281"/>
      <c r="B16" s="281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1"/>
      <c r="AB16" s="282"/>
      <c r="AC16" s="264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7" t="s">
        <v>299</v>
      </c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 t="s">
        <v>299</v>
      </c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 t="s">
        <v>299</v>
      </c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7"/>
      <c r="DA16" s="267"/>
      <c r="DB16" s="267"/>
      <c r="DC16" s="267"/>
      <c r="DD16" s="267"/>
      <c r="DE16" s="267"/>
      <c r="DF16" s="270"/>
    </row>
    <row r="17" spans="1:110" ht="15" customHeight="1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/>
      <c r="S17" s="281"/>
      <c r="T17" s="281"/>
      <c r="U17" s="281"/>
      <c r="V17" s="281"/>
      <c r="W17" s="281"/>
      <c r="X17" s="281"/>
      <c r="Y17" s="281"/>
      <c r="Z17" s="281"/>
      <c r="AA17" s="281"/>
      <c r="AB17" s="282"/>
      <c r="AC17" s="264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7"/>
      <c r="BA17" s="267"/>
      <c r="BB17" s="267"/>
      <c r="BC17" s="267"/>
      <c r="BD17" s="267"/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7"/>
      <c r="BP17" s="267"/>
      <c r="BQ17" s="267"/>
      <c r="BR17" s="267"/>
      <c r="BS17" s="267"/>
      <c r="BT17" s="267"/>
      <c r="BU17" s="267"/>
      <c r="BV17" s="267"/>
      <c r="BW17" s="267" t="s">
        <v>299</v>
      </c>
      <c r="BX17" s="267"/>
      <c r="BY17" s="267"/>
      <c r="BZ17" s="267"/>
      <c r="CA17" s="267"/>
      <c r="CB17" s="267"/>
      <c r="CC17" s="267"/>
      <c r="CD17" s="267"/>
      <c r="CE17" s="267"/>
      <c r="CF17" s="267"/>
      <c r="CG17" s="267"/>
      <c r="CH17" s="267"/>
      <c r="CI17" s="267"/>
      <c r="CJ17" s="267"/>
      <c r="CK17" s="267"/>
      <c r="CL17" s="267"/>
      <c r="CM17" s="267"/>
      <c r="CN17" s="267"/>
      <c r="CO17" s="267" t="s">
        <v>299</v>
      </c>
      <c r="CP17" s="267"/>
      <c r="CQ17" s="267"/>
      <c r="CR17" s="267"/>
      <c r="CS17" s="267"/>
      <c r="CT17" s="267"/>
      <c r="CU17" s="267"/>
      <c r="CV17" s="267"/>
      <c r="CW17" s="267"/>
      <c r="CX17" s="267"/>
      <c r="CY17" s="267"/>
      <c r="CZ17" s="267"/>
      <c r="DA17" s="267"/>
      <c r="DB17" s="267"/>
      <c r="DC17" s="267"/>
      <c r="DD17" s="267"/>
      <c r="DE17" s="267"/>
      <c r="DF17" s="270"/>
    </row>
    <row r="18" spans="1:110" ht="15" customHeight="1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2"/>
      <c r="AC18" s="264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7" t="s">
        <v>299</v>
      </c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 t="s">
        <v>299</v>
      </c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 t="s">
        <v>299</v>
      </c>
      <c r="CP18" s="267"/>
      <c r="CQ18" s="267"/>
      <c r="CR18" s="267"/>
      <c r="CS18" s="267"/>
      <c r="CT18" s="267"/>
      <c r="CU18" s="267"/>
      <c r="CV18" s="267"/>
      <c r="CW18" s="267"/>
      <c r="CX18" s="267"/>
      <c r="CY18" s="267"/>
      <c r="CZ18" s="267"/>
      <c r="DA18" s="267"/>
      <c r="DB18" s="267"/>
      <c r="DC18" s="267"/>
      <c r="DD18" s="267"/>
      <c r="DE18" s="267"/>
      <c r="DF18" s="270"/>
    </row>
    <row r="19" spans="1:110" ht="15" customHeight="1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2"/>
      <c r="AC19" s="264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7" t="s">
        <v>299</v>
      </c>
      <c r="BA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  <c r="BR19" s="267"/>
      <c r="BS19" s="267"/>
      <c r="BT19" s="267"/>
      <c r="BU19" s="267"/>
      <c r="BV19" s="267"/>
      <c r="BW19" s="267" t="s">
        <v>299</v>
      </c>
      <c r="BX19" s="267"/>
      <c r="BY19" s="267"/>
      <c r="BZ19" s="267"/>
      <c r="CA19" s="267"/>
      <c r="CB19" s="267"/>
      <c r="CC19" s="267"/>
      <c r="CD19" s="267"/>
      <c r="CE19" s="267"/>
      <c r="CF19" s="267"/>
      <c r="CG19" s="267"/>
      <c r="CH19" s="267"/>
      <c r="CI19" s="267"/>
      <c r="CJ19" s="267"/>
      <c r="CK19" s="267"/>
      <c r="CL19" s="267"/>
      <c r="CM19" s="267"/>
      <c r="CN19" s="267"/>
      <c r="CO19" s="267" t="s">
        <v>299</v>
      </c>
      <c r="CP19" s="267"/>
      <c r="CQ19" s="267"/>
      <c r="CR19" s="267"/>
      <c r="CS19" s="267"/>
      <c r="CT19" s="267"/>
      <c r="CU19" s="267"/>
      <c r="CV19" s="267"/>
      <c r="CW19" s="267"/>
      <c r="CX19" s="267"/>
      <c r="CY19" s="267"/>
      <c r="CZ19" s="267"/>
      <c r="DA19" s="267"/>
      <c r="DB19" s="267"/>
      <c r="DC19" s="267"/>
      <c r="DD19" s="267"/>
      <c r="DE19" s="267"/>
      <c r="DF19" s="270"/>
    </row>
    <row r="20" spans="1:110" ht="15" customHeight="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2"/>
      <c r="AC20" s="264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7" t="s">
        <v>299</v>
      </c>
      <c r="BA20" s="267"/>
      <c r="BB20" s="267"/>
      <c r="BC20" s="267"/>
      <c r="BD20" s="267"/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7"/>
      <c r="BP20" s="267"/>
      <c r="BQ20" s="267"/>
      <c r="BR20" s="267"/>
      <c r="BS20" s="267"/>
      <c r="BT20" s="267"/>
      <c r="BU20" s="267"/>
      <c r="BV20" s="267"/>
      <c r="BW20" s="267" t="s">
        <v>299</v>
      </c>
      <c r="BX20" s="267"/>
      <c r="BY20" s="267"/>
      <c r="BZ20" s="267"/>
      <c r="CA20" s="267"/>
      <c r="CB20" s="267"/>
      <c r="CC20" s="267"/>
      <c r="CD20" s="267"/>
      <c r="CE20" s="267"/>
      <c r="CF20" s="267"/>
      <c r="CG20" s="267"/>
      <c r="CH20" s="267"/>
      <c r="CI20" s="267"/>
      <c r="CJ20" s="267"/>
      <c r="CK20" s="267"/>
      <c r="CL20" s="267"/>
      <c r="CM20" s="267"/>
      <c r="CN20" s="267"/>
      <c r="CO20" s="267" t="s">
        <v>299</v>
      </c>
      <c r="CP20" s="267"/>
      <c r="CQ20" s="267"/>
      <c r="CR20" s="267"/>
      <c r="CS20" s="267"/>
      <c r="CT20" s="267"/>
      <c r="CU20" s="267"/>
      <c r="CV20" s="267"/>
      <c r="CW20" s="267"/>
      <c r="CX20" s="267"/>
      <c r="CY20" s="267"/>
      <c r="CZ20" s="267"/>
      <c r="DA20" s="267"/>
      <c r="DB20" s="267"/>
      <c r="DC20" s="267"/>
      <c r="DD20" s="267"/>
      <c r="DE20" s="267"/>
      <c r="DF20" s="270"/>
    </row>
    <row r="21" spans="1:110" ht="15" customHeigh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2"/>
      <c r="AC21" s="264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7" t="s">
        <v>299</v>
      </c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U21" s="267"/>
      <c r="BV21" s="267"/>
      <c r="BW21" s="267" t="s">
        <v>299</v>
      </c>
      <c r="BX21" s="267"/>
      <c r="BY21" s="267"/>
      <c r="BZ21" s="267"/>
      <c r="CA21" s="267"/>
      <c r="CB21" s="267"/>
      <c r="CC21" s="267"/>
      <c r="CD21" s="267"/>
      <c r="CE21" s="267"/>
      <c r="CF21" s="267"/>
      <c r="CG21" s="267"/>
      <c r="CH21" s="267"/>
      <c r="CI21" s="267"/>
      <c r="CJ21" s="267"/>
      <c r="CK21" s="267"/>
      <c r="CL21" s="267"/>
      <c r="CM21" s="267"/>
      <c r="CN21" s="267"/>
      <c r="CO21" s="267" t="s">
        <v>299</v>
      </c>
      <c r="CP21" s="267"/>
      <c r="CQ21" s="267"/>
      <c r="CR21" s="267"/>
      <c r="CS21" s="267"/>
      <c r="CT21" s="267"/>
      <c r="CU21" s="267"/>
      <c r="CV21" s="267"/>
      <c r="CW21" s="267"/>
      <c r="CX21" s="267"/>
      <c r="CY21" s="267"/>
      <c r="CZ21" s="267"/>
      <c r="DA21" s="267"/>
      <c r="DB21" s="267"/>
      <c r="DC21" s="267"/>
      <c r="DD21" s="267"/>
      <c r="DE21" s="267"/>
      <c r="DF21" s="270"/>
    </row>
    <row r="22" spans="1:110" ht="22.5" customHeight="1">
      <c r="A22" s="334" t="s">
        <v>172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5"/>
      <c r="AC22" s="264" t="s">
        <v>211</v>
      </c>
      <c r="AD22" s="265"/>
      <c r="AE22" s="265"/>
      <c r="AF22" s="265"/>
      <c r="AG22" s="265"/>
      <c r="AH22" s="265"/>
      <c r="AI22" s="265" t="s">
        <v>200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7" t="s">
        <v>299</v>
      </c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 t="s">
        <v>299</v>
      </c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 t="s">
        <v>299</v>
      </c>
      <c r="CP22" s="267"/>
      <c r="CQ22" s="267"/>
      <c r="CR22" s="267"/>
      <c r="CS22" s="267"/>
      <c r="CT22" s="267"/>
      <c r="CU22" s="267"/>
      <c r="CV22" s="267"/>
      <c r="CW22" s="267"/>
      <c r="CX22" s="267"/>
      <c r="CY22" s="267"/>
      <c r="CZ22" s="267"/>
      <c r="DA22" s="267"/>
      <c r="DB22" s="267"/>
      <c r="DC22" s="267"/>
      <c r="DD22" s="267"/>
      <c r="DE22" s="267"/>
      <c r="DF22" s="270"/>
    </row>
    <row r="23" spans="1:110" ht="12" customHeight="1">
      <c r="A23" s="319" t="s">
        <v>209</v>
      </c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  <c r="S23" s="319"/>
      <c r="T23" s="319"/>
      <c r="U23" s="319"/>
      <c r="V23" s="319"/>
      <c r="W23" s="319"/>
      <c r="X23" s="319"/>
      <c r="Y23" s="319"/>
      <c r="Z23" s="319"/>
      <c r="AA23" s="319"/>
      <c r="AB23" s="320"/>
      <c r="AC23" s="284"/>
      <c r="AD23" s="285"/>
      <c r="AE23" s="285"/>
      <c r="AF23" s="285"/>
      <c r="AG23" s="285"/>
      <c r="AH23" s="286"/>
      <c r="AI23" s="314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6"/>
      <c r="AZ23" s="290" t="s">
        <v>299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290" t="s">
        <v>299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290" t="s">
        <v>299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5"/>
    </row>
    <row r="24" spans="1:110" ht="1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7"/>
      <c r="AC24" s="287"/>
      <c r="AD24" s="288"/>
      <c r="AE24" s="288"/>
      <c r="AF24" s="288"/>
      <c r="AG24" s="288"/>
      <c r="AH24" s="289"/>
      <c r="AI24" s="298"/>
      <c r="AJ24" s="288"/>
      <c r="AK24" s="288"/>
      <c r="AL24" s="288"/>
      <c r="AM24" s="288"/>
      <c r="AN24" s="288"/>
      <c r="AO24" s="288"/>
      <c r="AP24" s="288"/>
      <c r="AQ24" s="288"/>
      <c r="AR24" s="288"/>
      <c r="AS24" s="288"/>
      <c r="AT24" s="288"/>
      <c r="AU24" s="288"/>
      <c r="AV24" s="288"/>
      <c r="AW24" s="288"/>
      <c r="AX24" s="288"/>
      <c r="AY24" s="289"/>
      <c r="AZ24" s="29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94"/>
      <c r="BW24" s="29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94"/>
      <c r="CO24" s="29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96"/>
    </row>
    <row r="25" spans="1:110" ht="15" customHeight="1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2"/>
      <c r="AC25" s="264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7" t="s">
        <v>299</v>
      </c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67"/>
      <c r="BP25" s="267"/>
      <c r="BQ25" s="267"/>
      <c r="BR25" s="267"/>
      <c r="BS25" s="267"/>
      <c r="BT25" s="267"/>
      <c r="BU25" s="267"/>
      <c r="BV25" s="267"/>
      <c r="BW25" s="267" t="s">
        <v>299</v>
      </c>
      <c r="BX25" s="267"/>
      <c r="BY25" s="267"/>
      <c r="BZ25" s="267"/>
      <c r="CA25" s="267"/>
      <c r="CB25" s="267"/>
      <c r="CC25" s="267"/>
      <c r="CD25" s="267"/>
      <c r="CE25" s="267"/>
      <c r="CF25" s="267"/>
      <c r="CG25" s="267"/>
      <c r="CH25" s="267"/>
      <c r="CI25" s="267"/>
      <c r="CJ25" s="267"/>
      <c r="CK25" s="267"/>
      <c r="CL25" s="267"/>
      <c r="CM25" s="267"/>
      <c r="CN25" s="267"/>
      <c r="CO25" s="267" t="s">
        <v>299</v>
      </c>
      <c r="CP25" s="267"/>
      <c r="CQ25" s="267"/>
      <c r="CR25" s="267"/>
      <c r="CS25" s="267"/>
      <c r="CT25" s="267"/>
      <c r="CU25" s="267"/>
      <c r="CV25" s="267"/>
      <c r="CW25" s="267"/>
      <c r="CX25" s="267"/>
      <c r="CY25" s="267"/>
      <c r="CZ25" s="267"/>
      <c r="DA25" s="267"/>
      <c r="DB25" s="267"/>
      <c r="DC25" s="267"/>
      <c r="DD25" s="267"/>
      <c r="DE25" s="267"/>
      <c r="DF25" s="270"/>
    </row>
    <row r="26" spans="1:110" ht="15" customHeight="1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2"/>
      <c r="AC26" s="264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7" t="s">
        <v>299</v>
      </c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 t="s">
        <v>299</v>
      </c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 t="s">
        <v>299</v>
      </c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70"/>
    </row>
    <row r="27" spans="1:110" ht="15" customHeight="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2"/>
      <c r="AC27" s="264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7" t="s">
        <v>299</v>
      </c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 t="s">
        <v>299</v>
      </c>
      <c r="BX27" s="267"/>
      <c r="BY27" s="267"/>
      <c r="BZ27" s="267"/>
      <c r="CA27" s="267"/>
      <c r="CB27" s="267"/>
      <c r="CC27" s="267"/>
      <c r="CD27" s="267"/>
      <c r="CE27" s="267"/>
      <c r="CF27" s="267"/>
      <c r="CG27" s="267"/>
      <c r="CH27" s="267"/>
      <c r="CI27" s="267"/>
      <c r="CJ27" s="267"/>
      <c r="CK27" s="267"/>
      <c r="CL27" s="267"/>
      <c r="CM27" s="267"/>
      <c r="CN27" s="267"/>
      <c r="CO27" s="267" t="s">
        <v>299</v>
      </c>
      <c r="CP27" s="267"/>
      <c r="CQ27" s="267"/>
      <c r="CR27" s="267"/>
      <c r="CS27" s="267"/>
      <c r="CT27" s="267"/>
      <c r="CU27" s="267"/>
      <c r="CV27" s="267"/>
      <c r="CW27" s="267"/>
      <c r="CX27" s="267"/>
      <c r="CY27" s="267"/>
      <c r="CZ27" s="267"/>
      <c r="DA27" s="267"/>
      <c r="DB27" s="267"/>
      <c r="DC27" s="267"/>
      <c r="DD27" s="267"/>
      <c r="DE27" s="267"/>
      <c r="DF27" s="270"/>
    </row>
    <row r="28" spans="1:110" ht="15" customHeight="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2"/>
      <c r="AC28" s="264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7" t="s">
        <v>299</v>
      </c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67"/>
      <c r="BP28" s="267"/>
      <c r="BQ28" s="267"/>
      <c r="BR28" s="267"/>
      <c r="BS28" s="267"/>
      <c r="BT28" s="267"/>
      <c r="BU28" s="267"/>
      <c r="BV28" s="267"/>
      <c r="BW28" s="267" t="s">
        <v>299</v>
      </c>
      <c r="BX28" s="267"/>
      <c r="BY28" s="267"/>
      <c r="BZ28" s="267"/>
      <c r="CA28" s="267"/>
      <c r="CB28" s="267"/>
      <c r="CC28" s="267"/>
      <c r="CD28" s="267"/>
      <c r="CE28" s="267"/>
      <c r="CF28" s="267"/>
      <c r="CG28" s="267"/>
      <c r="CH28" s="267"/>
      <c r="CI28" s="267"/>
      <c r="CJ28" s="267"/>
      <c r="CK28" s="267"/>
      <c r="CL28" s="267"/>
      <c r="CM28" s="267"/>
      <c r="CN28" s="267"/>
      <c r="CO28" s="267" t="s">
        <v>299</v>
      </c>
      <c r="CP28" s="267"/>
      <c r="CQ28" s="267"/>
      <c r="CR28" s="267"/>
      <c r="CS28" s="267"/>
      <c r="CT28" s="267"/>
      <c r="CU28" s="267"/>
      <c r="CV28" s="267"/>
      <c r="CW28" s="267"/>
      <c r="CX28" s="267"/>
      <c r="CY28" s="267"/>
      <c r="CZ28" s="267"/>
      <c r="DA28" s="267"/>
      <c r="DB28" s="267"/>
      <c r="DC28" s="267"/>
      <c r="DD28" s="267"/>
      <c r="DE28" s="267"/>
      <c r="DF28" s="270"/>
    </row>
    <row r="29" spans="1:110" ht="15" customHeight="1">
      <c r="A29" s="10" t="s">
        <v>212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4" t="s">
        <v>213</v>
      </c>
      <c r="AD29" s="265"/>
      <c r="AE29" s="265"/>
      <c r="AF29" s="265"/>
      <c r="AG29" s="265"/>
      <c r="AH29" s="265"/>
      <c r="AI29" s="265" t="s">
        <v>289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6">
        <f>AZ30+AZ32</f>
        <v>69753.0399999991</v>
      </c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6">
        <f>BW30+BW32</f>
        <v>-311526.35000000003</v>
      </c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6">
        <f>AZ29-BW29</f>
        <v>381279.38999999914</v>
      </c>
      <c r="CP29" s="267"/>
      <c r="CQ29" s="267"/>
      <c r="CR29" s="267"/>
      <c r="CS29" s="267"/>
      <c r="CT29" s="267"/>
      <c r="CU29" s="267"/>
      <c r="CV29" s="267"/>
      <c r="CW29" s="267"/>
      <c r="CX29" s="267"/>
      <c r="CY29" s="267"/>
      <c r="CZ29" s="267"/>
      <c r="DA29" s="267"/>
      <c r="DB29" s="267"/>
      <c r="DC29" s="267"/>
      <c r="DD29" s="267"/>
      <c r="DE29" s="267"/>
      <c r="DF29" s="270"/>
    </row>
    <row r="30" spans="1:110" ht="21.75" customHeight="1">
      <c r="A30" s="338" t="s">
        <v>3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9"/>
      <c r="AC30" s="264" t="s">
        <v>214</v>
      </c>
      <c r="AD30" s="265"/>
      <c r="AE30" s="265"/>
      <c r="AF30" s="265"/>
      <c r="AG30" s="265"/>
      <c r="AH30" s="265"/>
      <c r="AI30" s="265" t="s">
        <v>287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6">
        <f>-'стр.1'!BC13</f>
        <v>-10367300</v>
      </c>
      <c r="BA30" s="267"/>
      <c r="BB30" s="267"/>
      <c r="BC30" s="267"/>
      <c r="BD30" s="267"/>
      <c r="BE30" s="267"/>
      <c r="BF30" s="267"/>
      <c r="BG30" s="267"/>
      <c r="BH30" s="267"/>
      <c r="BI30" s="267"/>
      <c r="BJ30" s="267"/>
      <c r="BK30" s="267"/>
      <c r="BL30" s="267"/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8">
        <v>-766460.55</v>
      </c>
      <c r="BX30" s="269"/>
      <c r="BY30" s="269"/>
      <c r="BZ30" s="269"/>
      <c r="CA30" s="269"/>
      <c r="CB30" s="269"/>
      <c r="CC30" s="269"/>
      <c r="CD30" s="269"/>
      <c r="CE30" s="269"/>
      <c r="CF30" s="269"/>
      <c r="CG30" s="269"/>
      <c r="CH30" s="269"/>
      <c r="CI30" s="269"/>
      <c r="CJ30" s="269"/>
      <c r="CK30" s="269"/>
      <c r="CL30" s="269"/>
      <c r="CM30" s="269"/>
      <c r="CN30" s="269"/>
      <c r="CO30" s="267" t="s">
        <v>200</v>
      </c>
      <c r="CP30" s="267"/>
      <c r="CQ30" s="267"/>
      <c r="CR30" s="267"/>
      <c r="CS30" s="267"/>
      <c r="CT30" s="267"/>
      <c r="CU30" s="267"/>
      <c r="CV30" s="267"/>
      <c r="CW30" s="267"/>
      <c r="CX30" s="267"/>
      <c r="CY30" s="267"/>
      <c r="CZ30" s="267"/>
      <c r="DA30" s="267"/>
      <c r="DB30" s="267"/>
      <c r="DC30" s="267"/>
      <c r="DD30" s="267"/>
      <c r="DE30" s="267"/>
      <c r="DF30" s="270"/>
    </row>
    <row r="31" spans="1:110" ht="15" customHeight="1">
      <c r="A31" s="343"/>
      <c r="B31" s="343"/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4"/>
      <c r="AC31" s="345"/>
      <c r="AD31" s="346"/>
      <c r="AE31" s="346"/>
      <c r="AF31" s="346"/>
      <c r="AG31" s="346"/>
      <c r="AH31" s="347"/>
      <c r="AI31" s="348"/>
      <c r="AJ31" s="346"/>
      <c r="AK31" s="346"/>
      <c r="AL31" s="346"/>
      <c r="AM31" s="346"/>
      <c r="AN31" s="346"/>
      <c r="AO31" s="346"/>
      <c r="AP31" s="346"/>
      <c r="AQ31" s="346"/>
      <c r="AR31" s="346"/>
      <c r="AS31" s="346"/>
      <c r="AT31" s="346"/>
      <c r="AU31" s="346"/>
      <c r="AV31" s="346"/>
      <c r="AW31" s="346"/>
      <c r="AX31" s="346"/>
      <c r="AY31" s="347"/>
      <c r="AZ31" s="349"/>
      <c r="BA31" s="350"/>
      <c r="BB31" s="350"/>
      <c r="BC31" s="350"/>
      <c r="BD31" s="350"/>
      <c r="BE31" s="350"/>
      <c r="BF31" s="350"/>
      <c r="BG31" s="350"/>
      <c r="BH31" s="350"/>
      <c r="BI31" s="350"/>
      <c r="BJ31" s="350"/>
      <c r="BK31" s="350"/>
      <c r="BL31" s="350"/>
      <c r="BM31" s="350"/>
      <c r="BN31" s="350"/>
      <c r="BO31" s="350"/>
      <c r="BP31" s="350"/>
      <c r="BQ31" s="350"/>
      <c r="BR31" s="350"/>
      <c r="BS31" s="350"/>
      <c r="BT31" s="350"/>
      <c r="BU31" s="350"/>
      <c r="BV31" s="351"/>
      <c r="BW31" s="352"/>
      <c r="BX31" s="353"/>
      <c r="BY31" s="353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4"/>
      <c r="CO31" s="267" t="s">
        <v>200</v>
      </c>
      <c r="CP31" s="267"/>
      <c r="CQ31" s="267"/>
      <c r="CR31" s="267"/>
      <c r="CS31" s="267"/>
      <c r="CT31" s="267"/>
      <c r="CU31" s="267"/>
      <c r="CV31" s="267"/>
      <c r="CW31" s="267"/>
      <c r="CX31" s="267"/>
      <c r="CY31" s="267"/>
      <c r="CZ31" s="267"/>
      <c r="DA31" s="267"/>
      <c r="DB31" s="267"/>
      <c r="DC31" s="267"/>
      <c r="DD31" s="267"/>
      <c r="DE31" s="267"/>
      <c r="DF31" s="270"/>
    </row>
    <row r="32" spans="1:110" ht="24" customHeight="1" thickBot="1">
      <c r="A32" s="261" t="s">
        <v>4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2"/>
      <c r="AC32" s="272" t="s">
        <v>215</v>
      </c>
      <c r="AD32" s="271"/>
      <c r="AE32" s="271"/>
      <c r="AF32" s="271"/>
      <c r="AG32" s="271"/>
      <c r="AH32" s="271"/>
      <c r="AI32" s="271" t="s">
        <v>288</v>
      </c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3">
        <f>Лист1!AZ5</f>
        <v>10437053.04</v>
      </c>
      <c r="BA32" s="274"/>
      <c r="BB32" s="274"/>
      <c r="BC32" s="274"/>
      <c r="BD32" s="274"/>
      <c r="BE32" s="274"/>
      <c r="BF32" s="274"/>
      <c r="BG32" s="274"/>
      <c r="BH32" s="274"/>
      <c r="BI32" s="274"/>
      <c r="BJ32" s="274"/>
      <c r="BK32" s="274"/>
      <c r="BL32" s="274"/>
      <c r="BM32" s="274"/>
      <c r="BN32" s="274"/>
      <c r="BO32" s="274"/>
      <c r="BP32" s="274"/>
      <c r="BQ32" s="274"/>
      <c r="BR32" s="274"/>
      <c r="BS32" s="274"/>
      <c r="BT32" s="274"/>
      <c r="BU32" s="274"/>
      <c r="BV32" s="274"/>
      <c r="BW32" s="278">
        <v>454934.2</v>
      </c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4" t="s">
        <v>200</v>
      </c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  <c r="DB32" s="274"/>
      <c r="DC32" s="274"/>
      <c r="DD32" s="274"/>
      <c r="DE32" s="274"/>
      <c r="DF32" s="280"/>
    </row>
    <row r="33" spans="1:110" ht="15.75" customHeight="1">
      <c r="A33" s="343"/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43"/>
      <c r="T33" s="343"/>
      <c r="U33" s="343"/>
      <c r="V33" s="343"/>
      <c r="W33" s="343"/>
      <c r="X33" s="343"/>
      <c r="Y33" s="343"/>
      <c r="Z33" s="343"/>
      <c r="AA33" s="343"/>
      <c r="AB33" s="344"/>
      <c r="AC33" s="345"/>
      <c r="AD33" s="346"/>
      <c r="AE33" s="346"/>
      <c r="AF33" s="346"/>
      <c r="AG33" s="346"/>
      <c r="AH33" s="347"/>
      <c r="AI33" s="348"/>
      <c r="AJ33" s="346"/>
      <c r="AK33" s="346"/>
      <c r="AL33" s="346"/>
      <c r="AM33" s="346"/>
      <c r="AN33" s="346"/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7"/>
      <c r="AZ33" s="349"/>
      <c r="BA33" s="350"/>
      <c r="BB33" s="350"/>
      <c r="BC33" s="350"/>
      <c r="BD33" s="350"/>
      <c r="BE33" s="350"/>
      <c r="BF33" s="350"/>
      <c r="BG33" s="350"/>
      <c r="BH33" s="350"/>
      <c r="BI33" s="350"/>
      <c r="BJ33" s="350"/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1"/>
      <c r="BW33" s="352"/>
      <c r="BX33" s="353"/>
      <c r="BY33" s="353"/>
      <c r="BZ33" s="353"/>
      <c r="CA33" s="353"/>
      <c r="CB33" s="353"/>
      <c r="CC33" s="353"/>
      <c r="CD33" s="353"/>
      <c r="CE33" s="353"/>
      <c r="CF33" s="353"/>
      <c r="CG33" s="353"/>
      <c r="CH33" s="353"/>
      <c r="CI33" s="353"/>
      <c r="CJ33" s="353"/>
      <c r="CK33" s="353"/>
      <c r="CL33" s="353"/>
      <c r="CM33" s="353"/>
      <c r="CN33" s="354"/>
      <c r="CO33" s="267" t="s">
        <v>200</v>
      </c>
      <c r="CP33" s="267"/>
      <c r="CQ33" s="267"/>
      <c r="CR33" s="267"/>
      <c r="CS33" s="267"/>
      <c r="CT33" s="267"/>
      <c r="CU33" s="267"/>
      <c r="CV33" s="267"/>
      <c r="CW33" s="267"/>
      <c r="CX33" s="267"/>
      <c r="CY33" s="267"/>
      <c r="CZ33" s="267"/>
      <c r="DA33" s="267"/>
      <c r="DB33" s="267"/>
      <c r="DC33" s="267"/>
      <c r="DD33" s="267"/>
      <c r="DE33" s="267"/>
      <c r="DF33" s="270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283" t="s">
        <v>83</v>
      </c>
      <c r="B35" s="283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BD35" s="263" t="s">
        <v>181</v>
      </c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</row>
    <row r="36" spans="1:97" s="2" customFormat="1" ht="45.75" customHeight="1">
      <c r="A36" s="283"/>
      <c r="B36" s="283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77" t="s">
        <v>216</v>
      </c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6"/>
      <c r="AZ36" s="6"/>
      <c r="BA36" s="6"/>
      <c r="BB36" s="6"/>
      <c r="BC36" s="6"/>
      <c r="BD36" s="277" t="s">
        <v>222</v>
      </c>
      <c r="BE36" s="277"/>
      <c r="BF36" s="277"/>
      <c r="BG36" s="277"/>
      <c r="BH36" s="277"/>
      <c r="BI36" s="277"/>
      <c r="BJ36" s="277"/>
      <c r="BK36" s="277"/>
      <c r="BL36" s="277"/>
      <c r="BM36" s="277"/>
      <c r="BN36" s="277"/>
      <c r="BO36" s="277"/>
      <c r="BP36" s="277"/>
      <c r="BQ36" s="277"/>
      <c r="BR36" s="277"/>
      <c r="BS36" s="277"/>
      <c r="BT36" s="277"/>
      <c r="BU36" s="277"/>
      <c r="BV36" s="277"/>
      <c r="BW36" s="277"/>
      <c r="BX36" s="277"/>
      <c r="BY36" s="277"/>
      <c r="BZ36" s="277"/>
      <c r="CA36" s="277"/>
      <c r="CB36" s="277"/>
      <c r="CC36" s="277"/>
      <c r="CD36" s="277"/>
      <c r="CE36" s="277"/>
      <c r="CF36" s="277"/>
      <c r="CG36" s="277"/>
      <c r="CH36" s="277"/>
      <c r="CI36" s="277"/>
      <c r="CJ36" s="277"/>
      <c r="CK36" s="277"/>
      <c r="CL36" s="277"/>
      <c r="CM36" s="277"/>
      <c r="CN36" s="277"/>
      <c r="CO36" s="277"/>
      <c r="CP36" s="277"/>
      <c r="CQ36" s="277"/>
      <c r="CR36" s="277"/>
      <c r="CS36" s="277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283" t="s">
        <v>84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K38" s="263" t="s">
        <v>426</v>
      </c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</row>
    <row r="39" spans="1:104" s="6" customFormat="1" ht="27.75" customHeight="1">
      <c r="A39" s="283"/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Z39" s="277" t="s">
        <v>216</v>
      </c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7"/>
      <c r="AR39" s="277"/>
      <c r="AS39" s="277"/>
      <c r="AT39" s="277"/>
      <c r="AU39" s="277"/>
      <c r="AV39" s="277"/>
      <c r="AW39" s="277"/>
      <c r="AX39" s="277"/>
      <c r="AY39" s="277"/>
      <c r="AZ39" s="277"/>
      <c r="BA39" s="277"/>
      <c r="BB39" s="277"/>
      <c r="BC39" s="277"/>
      <c r="BD39" s="277"/>
      <c r="BE39" s="277"/>
      <c r="BK39" s="277" t="s">
        <v>222</v>
      </c>
      <c r="BL39" s="277"/>
      <c r="BM39" s="277"/>
      <c r="BN39" s="277"/>
      <c r="BO39" s="277"/>
      <c r="BP39" s="277"/>
      <c r="BQ39" s="277"/>
      <c r="BR39" s="277"/>
      <c r="BS39" s="277"/>
      <c r="BT39" s="277"/>
      <c r="BU39" s="277"/>
      <c r="BV39" s="277"/>
      <c r="BW39" s="277"/>
      <c r="BX39" s="277"/>
      <c r="BY39" s="277"/>
      <c r="BZ39" s="277"/>
      <c r="CA39" s="277"/>
      <c r="CB39" s="277"/>
      <c r="CC39" s="277"/>
      <c r="CD39" s="277"/>
      <c r="CE39" s="277"/>
      <c r="CF39" s="277"/>
      <c r="CG39" s="277"/>
      <c r="CH39" s="277"/>
      <c r="CI39" s="277"/>
      <c r="CJ39" s="277"/>
      <c r="CK39" s="277"/>
      <c r="CL39" s="277"/>
      <c r="CM39" s="277"/>
      <c r="CN39" s="277"/>
      <c r="CO39" s="277"/>
      <c r="CP39" s="277"/>
      <c r="CQ39" s="277"/>
      <c r="CR39" s="277"/>
      <c r="CS39" s="277"/>
      <c r="CT39" s="277"/>
      <c r="CU39" s="277"/>
      <c r="CV39" s="277"/>
      <c r="CW39" s="277"/>
      <c r="CX39" s="277"/>
      <c r="CY39" s="277"/>
      <c r="CZ39" s="277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283" t="s">
        <v>367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"/>
      <c r="AZ41" s="2"/>
      <c r="BA41" s="2"/>
      <c r="BB41" s="2"/>
      <c r="BC41" s="2"/>
      <c r="BD41" s="263" t="s">
        <v>82</v>
      </c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</row>
    <row r="42" spans="1:97" s="6" customFormat="1" ht="42" customHeight="1">
      <c r="A42" s="283"/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77" t="s">
        <v>216</v>
      </c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  <c r="AG42" s="277"/>
      <c r="AH42" s="277"/>
      <c r="AI42" s="277"/>
      <c r="AJ42" s="277"/>
      <c r="AK42" s="277"/>
      <c r="AL42" s="277"/>
      <c r="AM42" s="277"/>
      <c r="AN42" s="277"/>
      <c r="AO42" s="277"/>
      <c r="AP42" s="277"/>
      <c r="AQ42" s="277"/>
      <c r="AR42" s="277"/>
      <c r="AS42" s="277"/>
      <c r="AT42" s="277"/>
      <c r="AU42" s="277"/>
      <c r="AV42" s="277"/>
      <c r="AW42" s="277"/>
      <c r="AX42" s="277"/>
      <c r="BD42" s="277" t="s">
        <v>222</v>
      </c>
      <c r="BE42" s="277"/>
      <c r="BF42" s="277"/>
      <c r="BG42" s="277"/>
      <c r="BH42" s="277"/>
      <c r="BI42" s="277"/>
      <c r="BJ42" s="277"/>
      <c r="BK42" s="277"/>
      <c r="BL42" s="277"/>
      <c r="BM42" s="277"/>
      <c r="BN42" s="277"/>
      <c r="BO42" s="277"/>
      <c r="BP42" s="277"/>
      <c r="BQ42" s="277"/>
      <c r="BR42" s="277"/>
      <c r="BS42" s="277"/>
      <c r="BT42" s="277"/>
      <c r="BU42" s="277"/>
      <c r="BV42" s="277"/>
      <c r="BW42" s="277"/>
      <c r="BX42" s="277"/>
      <c r="BY42" s="277"/>
      <c r="BZ42" s="277"/>
      <c r="CA42" s="277"/>
      <c r="CB42" s="277"/>
      <c r="CC42" s="277"/>
      <c r="CD42" s="277"/>
      <c r="CE42" s="277"/>
      <c r="CF42" s="277"/>
      <c r="CG42" s="277"/>
      <c r="CH42" s="277"/>
      <c r="CI42" s="277"/>
      <c r="CJ42" s="277"/>
      <c r="CK42" s="277"/>
      <c r="CL42" s="277"/>
      <c r="CM42" s="277"/>
      <c r="CN42" s="277"/>
      <c r="CO42" s="277"/>
      <c r="CP42" s="277"/>
      <c r="CQ42" s="277"/>
      <c r="CR42" s="277"/>
      <c r="CS42" s="277"/>
    </row>
    <row r="43" s="2" customFormat="1" ht="11.25">
      <c r="AU43" s="8"/>
    </row>
    <row r="44" spans="1:39" s="2" customFormat="1" ht="11.25">
      <c r="A44" s="340" t="s">
        <v>223</v>
      </c>
      <c r="B44" s="340"/>
      <c r="C44" s="288" t="s">
        <v>438</v>
      </c>
      <c r="D44" s="288"/>
      <c r="E44" s="288"/>
      <c r="F44" s="288"/>
      <c r="G44" s="341" t="s">
        <v>223</v>
      </c>
      <c r="H44" s="341"/>
      <c r="I44" s="263" t="s">
        <v>439</v>
      </c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342">
        <v>2021</v>
      </c>
      <c r="AH44" s="342"/>
      <c r="AI44" s="342"/>
      <c r="AJ44" s="342"/>
      <c r="AK44" s="342"/>
      <c r="AL44" s="342"/>
      <c r="AM44" s="2" t="s">
        <v>206</v>
      </c>
    </row>
    <row r="45" ht="3" customHeight="1"/>
  </sheetData>
  <sheetProtection/>
  <mergeCells count="195">
    <mergeCell ref="A33:AB33"/>
    <mergeCell ref="AC33:AH33"/>
    <mergeCell ref="AI33:AY33"/>
    <mergeCell ref="AZ33:BV33"/>
    <mergeCell ref="BW33:CN33"/>
    <mergeCell ref="CO33:DF33"/>
    <mergeCell ref="A31:AB31"/>
    <mergeCell ref="AC31:AH31"/>
    <mergeCell ref="AI31:AY31"/>
    <mergeCell ref="AZ31:BV31"/>
    <mergeCell ref="BW31:CN31"/>
    <mergeCell ref="CO31:DF31"/>
    <mergeCell ref="S42:AX42"/>
    <mergeCell ref="BD42:CS42"/>
    <mergeCell ref="A44:B44"/>
    <mergeCell ref="C44:F44"/>
    <mergeCell ref="G44:H44"/>
    <mergeCell ref="I44:AF44"/>
    <mergeCell ref="AG44:AL44"/>
    <mergeCell ref="A41:R42"/>
    <mergeCell ref="S41:AX41"/>
    <mergeCell ref="BD41:CS41"/>
    <mergeCell ref="AI29:AY29"/>
    <mergeCell ref="Z39:BE39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I12:AY12"/>
    <mergeCell ref="AZ12:BV12"/>
    <mergeCell ref="AZ3:BV3"/>
    <mergeCell ref="AI9:AY9"/>
    <mergeCell ref="AZ8:BV8"/>
    <mergeCell ref="AZ9:BV9"/>
    <mergeCell ref="AI4:AY4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AZ19:BV19"/>
    <mergeCell ref="AZ20:BV20"/>
    <mergeCell ref="AZ27:BV27"/>
    <mergeCell ref="BW19:CN19"/>
    <mergeCell ref="AZ25:BV25"/>
    <mergeCell ref="AZ21:BV21"/>
    <mergeCell ref="AZ26:BV26"/>
    <mergeCell ref="A38:W39"/>
    <mergeCell ref="BK39:CZ39"/>
    <mergeCell ref="AC23:AH24"/>
    <mergeCell ref="AC22:AH22"/>
    <mergeCell ref="A35:R36"/>
    <mergeCell ref="S35:AX35"/>
    <mergeCell ref="BW23:CN24"/>
    <mergeCell ref="CO27:DF27"/>
    <mergeCell ref="BW28:CN28"/>
    <mergeCell ref="CO28:DF28"/>
    <mergeCell ref="A2:DF2"/>
    <mergeCell ref="Z38:BE38"/>
    <mergeCell ref="BK38:CZ38"/>
    <mergeCell ref="S36:AX36"/>
    <mergeCell ref="BD36:CS36"/>
    <mergeCell ref="BW32:CN32"/>
    <mergeCell ref="CO32:DF32"/>
    <mergeCell ref="A19:AB19"/>
    <mergeCell ref="AC25:AH25"/>
    <mergeCell ref="AC19:AH19"/>
    <mergeCell ref="A32:AB32"/>
    <mergeCell ref="BD35:CS35"/>
    <mergeCell ref="AC30:AH30"/>
    <mergeCell ref="AI30:AY30"/>
    <mergeCell ref="AZ30:BV30"/>
    <mergeCell ref="BW30:CN30"/>
    <mergeCell ref="CO30:DF30"/>
    <mergeCell ref="AI32:AY32"/>
    <mergeCell ref="AC32:AH32"/>
    <mergeCell ref="AZ32:BV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user</cp:lastModifiedBy>
  <cp:lastPrinted>2021-02-02T08:23:29Z</cp:lastPrinted>
  <dcterms:created xsi:type="dcterms:W3CDTF">2007-09-21T13:36:41Z</dcterms:created>
  <dcterms:modified xsi:type="dcterms:W3CDTF">2021-02-04T09:02:39Z</dcterms:modified>
  <cp:category/>
  <cp:version/>
  <cp:contentType/>
  <cp:contentStatus/>
</cp:coreProperties>
</file>