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'Лист1'!$A$1:$DF$45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<sst xmlns="http://schemas.openxmlformats.org/spreadsheetml/2006/main" count="843" uniqueCount="414">
  <si>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</si>
  <si>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</si>
  <si>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</si>
  <si>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</si>
  <si>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</si>
  <si>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</si>
  <si>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</si>
  <si>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</si>
  <si>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</si>
  <si>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</si>
  <si>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</si>
  <si>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</si>
  <si>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</si>
  <si>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</si>
  <si>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</si>
  <si>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</si>
  <si>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</si>
  <si>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</si>
  <si>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</si>
  <si>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</si>
  <si>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</si>
  <si>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</si>
  <si>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</si>
  <si>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</si>
  <si>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</si>
  <si>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</si>
  <si>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</si>
  <si>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</si>
  <si>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</si>
  <si>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</si>
  <si>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</si>
  <si>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</si>
  <si>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</si>
  <si>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</si>
  <si>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</si>
  <si>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</si>
  <si>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</si>
  <si>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</si>
  <si>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</si>
  <si>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</si>
  <si>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</si>
  <si>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</si>
  <si>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</si>
  <si>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</si>
  <si>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</si>
  <si>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</si>
  <si>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</si>
  <si>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</si>
  <si>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</si>
  <si>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</si>
  <si>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</si>
  <si>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</si>
  <si>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</si>
  <si>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</si>
  <si>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</si>
  <si>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</si>
  <si>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</si>
  <si>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</si>
  <si>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</si>
  <si>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</si>
  <si>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</si>
  <si>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</si>
  <si>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</si>
  <si>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</si>
  <si>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</si>
  <si>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</si>
  <si>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</si>
  <si>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</si>
  <si>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</si>
  <si>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</si>
  <si>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</si>
  <si>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</si>
  <si>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</si>
  <si>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</si>
  <si>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</si>
  <si>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</si>
  <si>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</si>
  <si>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</si>
  <si>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</si>
  <si>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</si>
  <si>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</si>
  <si>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</si>
  <si>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</si>
  <si>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</si>
  <si>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</si>
  <si>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</si>
  <si>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</si>
  <si>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</si>
  <si>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</si>
  <si>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</si>
  <si>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</si>
  <si>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</si>
  <si>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</si>
  <si>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</si>
  <si>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</si>
  <si>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</si>
  <si>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</si>
  <si>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</si>
  <si>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</si>
  <si>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</si>
  <si>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</si>
  <si>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</si>
  <si>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</si>
  <si>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</si>
  <si>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</si>
  <si>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</si>
  <si>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</si>
  <si>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</si>
  <si>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</si>
  <si>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</si>
  <si>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</si>
  <si>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</si>
  <si>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</si>
  <si>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</si>
  <si>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</si>
  <si>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</si>
  <si>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</si>
  <si>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</si>
  <si>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</si>
  <si>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</si>
  <si>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</si>
  <si>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</si>
  <si>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</si>
  <si>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</si>
  <si>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</si>
  <si>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</si>
  <si>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</si>
  <si>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</si>
  <si>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</si>
  <si>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</si>
  <si>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</si>
  <si>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</si>
  <si>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</si>
  <si>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</si>
  <si>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</si>
  <si>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</si>
  <si>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</si>
  <si>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</si>
  <si>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</si>
  <si>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</si>
  <si>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</si>
  <si>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</si>
  <si>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</si>
  <si>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</si>
  <si>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</si>
  <si>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</si>
  <si>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</si>
  <si>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</si>
  <si>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</si>
  <si>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</si>
  <si>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</si>
  <si>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</si>
  <si>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</si>
  <si>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</si>
  <si>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</si>
  <si>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</si>
  <si>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</si>
  <si>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</si>
  <si>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</si>
  <si>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</si>
  <si>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</si>
  <si>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</si>
  <si>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</si>
  <si>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</si>
  <si>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</si>
  <si>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</si>
  <si>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</si>
  <si>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</si>
  <si>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</si>
  <si>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</si>
  <si>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</si>
  <si>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</si>
  <si>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</si>
  <si>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</si>
  <si>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</si>
  <si>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</si>
  <si>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</si>
  <si>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</si>
  <si>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</si>
  <si>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</si>
  <si>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</si>
  <si>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</si>
  <si>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</si>
  <si>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</si>
  <si>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</si>
  <si>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</si>
  <si>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</si>
  <si>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</si>
  <si>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</si>
  <si>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</si>
  <si>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</si>
  <si>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</si>
  <si>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</si>
  <si>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</si>
  <si>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</si>
  <si>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</si>
  <si>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</si>
  <si>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</si>
  <si>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</si>
  <si>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</si>
  <si>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</si>
  <si>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</si>
  <si>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</si>
  <si>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</si>
  <si>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</si>
  <si>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</si>
  <si>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</si>
  <si>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</si>
  <si>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</si>
  <si>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</si>
  <si>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</si>
  <si>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</si>
  <si>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</si>
  <si>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</si>
  <si>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</si>
  <si>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</si>
  <si>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</si>
  <si>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</si>
  <si>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</si>
  <si>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</si>
  <si>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</si>
  <si>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</si>
  <si>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</si>
  <si>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</si>
  <si>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</si>
  <si>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</si>
  <si>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</si>
  <si>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</si>
  <si>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</si>
  <si>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</si>
  <si>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</si>
  <si>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</si>
  <si>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</si>
  <si>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</si>
  <si>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</si>
  <si>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</si>
  <si>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</si>
  <si>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</si>
  <si>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</si>
  <si>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</si>
  <si>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</si>
  <si>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</si>
  <si>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</si>
  <si>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</si>
  <si>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</si>
  <si>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</si>
  <si>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</si>
  <si>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</si>
  <si>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</si>
  <si>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</si>
  <si>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</si>
  <si>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</si>
  <si>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</si>
  <si>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</si>
  <si>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</si>
  <si>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</si>
  <si>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</si>
  <si>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</si>
  <si>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</si>
  <si>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</si>
  <si>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</si>
  <si>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</si>
  <si>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</si>
  <si>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</si>
  <si>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</si>
  <si>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</si>
  <si>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</si>
  <si>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</si>
  <si>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</si>
  <si>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</si>
  <si>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</si>
  <si>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</si>
  <si>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</si>
  <si>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</si>
  <si>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</si>
  <si>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</si>
  <si>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</si>
  <si>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</si>
  <si>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</si>
  <si>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</si>
  <si>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</si>
  <si>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</si>
  <si>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</si>
  <si>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</si>
  <si>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</si>
  <si>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</si>
  <si>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</si>
  <si>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</si>
  <si>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</si>
  <si>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</si>
  <si>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</si>
  <si>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</si>
  <si>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</si>
  <si>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</si>
  <si>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</si>
  <si>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</si>
  <si>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</si>
  <si>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</si>
  <si>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</si>
  <si>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</si>
  <si>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</si>
  <si>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</si>
  <si>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</si>
  <si>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</si>
  <si>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</si>
  <si>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</si>
  <si>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</si>
  <si>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</si>
  <si>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</si>
  <si>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</si>
  <si>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</si>
  <si>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</si>
  <si>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</si>
  <si>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</si>
  <si>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</si>
  <si>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</si>
  <si>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</si>
  <si>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</si>
  <si>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</si>
  <si>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</si>
  <si>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</si>
  <si>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</si>
  <si>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</si>
  <si>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</si>
  <si>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</si>
  <si>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</si>
  <si>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</si>
  <si>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</si>
  <si>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</si>
  <si>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</si>
  <si>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</si>
  <si>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</si>
  <si>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</si>
  <si>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</si>
  <si>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</si>
  <si>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</si>
  <si>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</si>
  <si>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</si>
  <si>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</si>
  <si>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</si>
  <si>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</si>
  <si>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</si>
  <si>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</si>
  <si>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</si>
  <si>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</si>
  <si>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</si>
  <si>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</si>
  <si>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</si>
  <si>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</si>
  <si>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</si>
  <si>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</si>
  <si>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</si>
  <si>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</si>
  <si>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</si>
  <si>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</si>
  <si>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</si>
  <si>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</si>
  <si>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</si>
  <si>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</si>
  <si>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</si>
  <si>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</si>
  <si>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</si>
  <si>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</si>
  <si>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</si>
  <si>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</si>
  <si>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</si>
  <si>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</si>
  <si>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</si>
  <si>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</si>
  <si>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</si>
  <si>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</si>
  <si>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</si>
  <si>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</si>
  <si>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</si>
  <si>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</si>
  <si>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</si>
  <si>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</si>
  <si>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</si>
  <si>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</si>
  <si>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</si>
  <si>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</si>
  <si>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</si>
  <si>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</si>
  <si>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</si>
  <si>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</si>
  <si>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</si>
  <si>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</si>
  <si>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</si>
  <si>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</si>
  <si>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</si>
  <si>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</si>
  <si>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</si>
  <si>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</si>
  <si>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</si>
  <si>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</si>
  <si>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</si>
  <si>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</si>
  <si>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</si>
  <si>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</si>
  <si>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</si>
  <si>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</si>
  <si>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</si>
  <si>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</si>
  <si>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</si>
  <si>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</si>
  <si>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02</t>
  </si>
  <si>
    <t>февраля</t>
  </si>
  <si>
    <t>01.02.2018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</si>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</sst>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1">
      <selection activeCell="A26" sqref="A26:AB26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406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407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11266700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</f>
        <v>-857821.4600000001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12124521.46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BC16+BC32+BC38+BC72+BC89+BC100+BC131+BC118+BC111</f>
        <v>8229500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-857821.4600000001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9087321.46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23685.36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2219714.64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23685.36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2219714.64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22114.33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2221285.67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22104.06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2221295.94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10.27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 hidden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0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12.71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 hidden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409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12.71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1558.32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1558.32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>
        <f>SUM(BC39+BC59)</f>
        <v>940000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-1012158.4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>
        <f>BC38-BW38</f>
        <v>1952158.4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>
        <f>BC60</f>
        <v>940000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-1012158.4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>
        <f>BC59-BW59</f>
        <v>1952158.4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>
        <f>BC61</f>
        <v>940000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-1012158.4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>
        <f>BC60-BW60</f>
        <v>1952158.4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940000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-1012158.4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>
        <f>BC61-BW61</f>
        <v>1952158.4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115531.89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4470368.11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216.66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185683.34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216.66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185683.34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215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185685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1.66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115315.23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4284684.77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109755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337245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109755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337245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109755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337245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 hidden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0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5560.23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3947439.77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5560.23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3947439.77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2609.22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3950390.78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2951.01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 hidden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14250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185750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14250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185750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14250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185750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14250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869.69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257330.31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869.69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257330.31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869.69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257330.31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869.69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257330.31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413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3037200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 t="str">
        <f>BW141</f>
        <v>-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9">BC140</f>
        <v>3037200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3037200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 t="s">
        <v>328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3037200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1467100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 t="s">
        <v>328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1467100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1467100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 t="s">
        <v>328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1467100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1467100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 t="s">
        <v>328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1467100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189700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 t="s">
        <v>328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189700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189500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 t="s">
        <v>328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189500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189500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 t="s">
        <v>328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189500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 t="s">
        <v>328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>
        <f t="shared" si="4"/>
        <v>200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 t="s">
        <v>328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>
        <f t="shared" si="4"/>
        <v>200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410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 t="s">
        <v>328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</f>
        <v>1380400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411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 t="s">
        <v>328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</f>
        <v>1380400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412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 t="s">
        <v>328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</f>
        <v>1380400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5"/>
  <sheetViews>
    <sheetView view="pageBreakPreview" zoomScale="60" zoomScaleNormal="75" zoomScalePageLayoutView="0" workbookViewId="0" topLeftCell="A41">
      <selection activeCell="BW11" sqref="BW11:CN1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SUM(AZ7:BV43)</f>
        <v>14266700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SUM(BW7:CN43)</f>
        <v>306833.49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13959866.51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81" t="s">
        <v>204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240"/>
      <c r="AC6" s="229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5"/>
    </row>
    <row r="7" spans="1:119" ht="52.5" customHeight="1">
      <c r="A7" s="181" t="s">
        <v>93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229" t="s">
        <v>213</v>
      </c>
      <c r="AD7" s="230"/>
      <c r="AE7" s="230"/>
      <c r="AF7" s="230"/>
      <c r="AG7" s="230"/>
      <c r="AH7" s="230"/>
      <c r="AI7" s="209" t="s">
        <v>92</v>
      </c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4">
        <v>2984200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3">
        <v>78158.9</v>
      </c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4">
        <f aca="true" t="shared" si="0" ref="CO7:CO12">AZ7-BW7</f>
        <v>2906041.1</v>
      </c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5"/>
      <c r="DG7" s="18"/>
      <c r="DI7" s="30">
        <f>AZ7+AZ25</f>
        <v>3129700</v>
      </c>
      <c r="DO7" s="30" t="e">
        <f>BW7+BW25</f>
        <v>#VALUE!</v>
      </c>
    </row>
    <row r="8" spans="1:119" ht="66" customHeight="1">
      <c r="A8" s="181" t="s">
        <v>90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229" t="s">
        <v>213</v>
      </c>
      <c r="AD8" s="230"/>
      <c r="AE8" s="230"/>
      <c r="AF8" s="230"/>
      <c r="AG8" s="230"/>
      <c r="AH8" s="230"/>
      <c r="AI8" s="209" t="s">
        <v>94</v>
      </c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4">
        <v>211000</v>
      </c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 t="s">
        <v>328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>
        <f>AZ8</f>
        <v>211000</v>
      </c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5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29" t="s">
        <v>213</v>
      </c>
      <c r="AD9" s="230"/>
      <c r="AE9" s="230"/>
      <c r="AF9" s="230"/>
      <c r="AG9" s="230"/>
      <c r="AH9" s="230"/>
      <c r="AI9" s="209" t="s">
        <v>95</v>
      </c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4">
        <v>965000</v>
      </c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 t="s">
        <v>328</v>
      </c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>
        <f>AZ9</f>
        <v>965000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5"/>
      <c r="DI9" s="30">
        <f>AZ9+AZ26</f>
        <v>1009000</v>
      </c>
      <c r="DO9" s="30" t="e">
        <f>BW9+BW26</f>
        <v>#VALUE!</v>
      </c>
    </row>
    <row r="10" spans="1:110" ht="68.25" customHeight="1">
      <c r="A10" s="181" t="s">
        <v>258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229" t="s">
        <v>213</v>
      </c>
      <c r="AD10" s="230"/>
      <c r="AE10" s="230"/>
      <c r="AF10" s="230"/>
      <c r="AG10" s="230"/>
      <c r="AH10" s="230"/>
      <c r="AI10" s="209" t="s">
        <v>294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4">
        <v>715000</v>
      </c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>
        <v>24642.56</v>
      </c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>
        <f t="shared" si="0"/>
        <v>690357.44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5"/>
    </row>
    <row r="11" spans="1:110" ht="71.25" customHeight="1">
      <c r="A11" s="181" t="s">
        <v>102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240"/>
      <c r="AC11" s="213" t="s">
        <v>213</v>
      </c>
      <c r="AD11" s="214"/>
      <c r="AE11" s="214"/>
      <c r="AF11" s="214"/>
      <c r="AG11" s="214"/>
      <c r="AH11" s="215"/>
      <c r="AI11" s="216" t="s">
        <v>103</v>
      </c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8"/>
      <c r="AZ11" s="210">
        <v>15000</v>
      </c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2"/>
      <c r="BW11" s="219">
        <v>12626</v>
      </c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1"/>
      <c r="CO11" s="204">
        <f t="shared" si="0"/>
        <v>2374</v>
      </c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5"/>
    </row>
    <row r="12" spans="1:110" ht="71.25" customHeight="1">
      <c r="A12" s="181" t="s">
        <v>96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240"/>
      <c r="AC12" s="213" t="s">
        <v>213</v>
      </c>
      <c r="AD12" s="214"/>
      <c r="AE12" s="214"/>
      <c r="AF12" s="214"/>
      <c r="AG12" s="214"/>
      <c r="AH12" s="215"/>
      <c r="AI12" s="216" t="s">
        <v>97</v>
      </c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8"/>
      <c r="AZ12" s="210">
        <v>12000</v>
      </c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2"/>
      <c r="BW12" s="219">
        <v>3717</v>
      </c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1"/>
      <c r="CO12" s="204">
        <f t="shared" si="0"/>
        <v>8283</v>
      </c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5"/>
    </row>
    <row r="13" spans="1:142" ht="54" customHeight="1">
      <c r="A13" s="181" t="s">
        <v>259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240"/>
      <c r="AC13" s="213" t="s">
        <v>213</v>
      </c>
      <c r="AD13" s="214"/>
      <c r="AE13" s="214"/>
      <c r="AF13" s="214"/>
      <c r="AG13" s="214"/>
      <c r="AH13" s="215"/>
      <c r="AI13" s="216" t="s">
        <v>10</v>
      </c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8"/>
      <c r="AZ13" s="210">
        <v>7600</v>
      </c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2"/>
      <c r="BW13" s="219" t="s">
        <v>328</v>
      </c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1"/>
      <c r="CO13" s="204">
        <f>AZ13</f>
        <v>7600</v>
      </c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  <c r="DI13" s="30">
        <f>AZ7+AZ8+AZ9+AZ10+AZ11+AZ12+AZ13+AZ25+AZ26+AZ27</f>
        <v>5099300</v>
      </c>
      <c r="DO13" s="30" t="e">
        <f>BW7+BW8+BW9+BW10+BW11+BW12+BW13+BW25+BW26+BW27</f>
        <v>#VALUE!</v>
      </c>
      <c r="DY13" s="179">
        <f>BW7+BW10+BW11+BW12</f>
        <v>119144.45999999999</v>
      </c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</row>
    <row r="14" spans="1:110" ht="128.25" customHeight="1">
      <c r="A14" s="181" t="s">
        <v>273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240"/>
      <c r="AC14" s="213" t="s">
        <v>213</v>
      </c>
      <c r="AD14" s="214"/>
      <c r="AE14" s="214"/>
      <c r="AF14" s="214"/>
      <c r="AG14" s="214"/>
      <c r="AH14" s="215"/>
      <c r="AI14" s="216" t="s">
        <v>295</v>
      </c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8"/>
      <c r="AZ14" s="210">
        <v>200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2"/>
      <c r="BW14" s="210" t="s">
        <v>328</v>
      </c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2"/>
      <c r="CO14" s="204">
        <f>AZ14</f>
        <v>200</v>
      </c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5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25" t="s">
        <v>213</v>
      </c>
      <c r="AD15" s="226"/>
      <c r="AE15" s="226"/>
      <c r="AF15" s="226"/>
      <c r="AG15" s="226"/>
      <c r="AH15" s="227"/>
      <c r="AI15" s="222" t="s">
        <v>99</v>
      </c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4"/>
      <c r="AZ15" s="219">
        <v>0</v>
      </c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1"/>
      <c r="BW15" s="219">
        <v>0</v>
      </c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1"/>
      <c r="CO15" s="204">
        <v>0</v>
      </c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5"/>
      <c r="DG15" s="31"/>
    </row>
    <row r="16" spans="1:111" ht="66" customHeight="1">
      <c r="A16" s="181" t="s">
        <v>100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229" t="s">
        <v>213</v>
      </c>
      <c r="AD16" s="230"/>
      <c r="AE16" s="230"/>
      <c r="AF16" s="230"/>
      <c r="AG16" s="230"/>
      <c r="AH16" s="230"/>
      <c r="AI16" s="208" t="s">
        <v>101</v>
      </c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4">
        <v>10000</v>
      </c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 t="s">
        <v>328</v>
      </c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>
        <f>AZ16</f>
        <v>10000</v>
      </c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5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1200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04">
        <f>AZ17-BW17</f>
        <v>13200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10" s="16" customFormat="1" ht="111" customHeight="1">
      <c r="A18" s="181" t="s">
        <v>275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233" t="s">
        <v>213</v>
      </c>
      <c r="AD18" s="234"/>
      <c r="AE18" s="234"/>
      <c r="AF18" s="234"/>
      <c r="AG18" s="234"/>
      <c r="AH18" s="234"/>
      <c r="AI18" s="231" t="s">
        <v>297</v>
      </c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2">
        <v>25000</v>
      </c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5" t="s">
        <v>328</v>
      </c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04">
        <f>AZ18</f>
        <v>25000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5"/>
    </row>
    <row r="19" spans="1:111" s="16" customFormat="1" ht="99" customHeight="1">
      <c r="A19" s="181" t="s">
        <v>276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233" t="s">
        <v>213</v>
      </c>
      <c r="AD19" s="234"/>
      <c r="AE19" s="234"/>
      <c r="AF19" s="234"/>
      <c r="AG19" s="234"/>
      <c r="AH19" s="234"/>
      <c r="AI19" s="231" t="s">
        <v>298</v>
      </c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2">
        <v>10000</v>
      </c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5">
        <v>840</v>
      </c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04">
        <f>AZ19-BW19</f>
        <v>9160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31"/>
    </row>
    <row r="20" spans="1:110" s="16" customFormat="1" ht="81.75" customHeight="1">
      <c r="A20" s="181" t="s">
        <v>277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233" t="s">
        <v>213</v>
      </c>
      <c r="AD20" s="234"/>
      <c r="AE20" s="234"/>
      <c r="AF20" s="234"/>
      <c r="AG20" s="234"/>
      <c r="AH20" s="234"/>
      <c r="AI20" s="231" t="s">
        <v>175</v>
      </c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>
        <v>10000</v>
      </c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5">
        <v>10000</v>
      </c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04" t="s">
        <v>328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5"/>
    </row>
    <row r="21" spans="1:110" s="16" customFormat="1" ht="63" customHeight="1">
      <c r="A21" s="181" t="s">
        <v>278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233" t="s">
        <v>213</v>
      </c>
      <c r="AD21" s="234"/>
      <c r="AE21" s="234"/>
      <c r="AF21" s="234"/>
      <c r="AG21" s="234"/>
      <c r="AH21" s="234"/>
      <c r="AI21" s="231" t="s">
        <v>299</v>
      </c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2">
        <v>30000</v>
      </c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5" t="s">
        <v>328</v>
      </c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04">
        <f>AZ21</f>
        <v>30000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</row>
    <row r="22" spans="1:110" s="16" customFormat="1" ht="66.75" customHeight="1">
      <c r="A22" s="181" t="s">
        <v>279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233" t="s">
        <v>213</v>
      </c>
      <c r="AD22" s="234"/>
      <c r="AE22" s="234"/>
      <c r="AF22" s="234"/>
      <c r="AG22" s="234"/>
      <c r="AH22" s="234"/>
      <c r="AI22" s="231" t="s">
        <v>300</v>
      </c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2">
        <v>90000</v>
      </c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5">
        <v>11800</v>
      </c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04">
        <f>AZ22-BW22</f>
        <v>78200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</row>
    <row r="23" spans="1:110" s="42" customFormat="1" ht="66.75" customHeight="1" hidden="1">
      <c r="A23" s="43" t="s">
        <v>404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237" t="s">
        <v>213</v>
      </c>
      <c r="AD23" s="238"/>
      <c r="AE23" s="238"/>
      <c r="AF23" s="238"/>
      <c r="AG23" s="238"/>
      <c r="AH23" s="238"/>
      <c r="AI23" s="239" t="s">
        <v>403</v>
      </c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6">
        <v>0</v>
      </c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>
        <v>0</v>
      </c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03" t="s">
        <v>328</v>
      </c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56"/>
    </row>
    <row r="24" spans="1:110" s="16" customFormat="1" ht="81.75" customHeight="1" hidden="1">
      <c r="A24" s="181" t="s">
        <v>398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233" t="s">
        <v>213</v>
      </c>
      <c r="AD24" s="234"/>
      <c r="AE24" s="234"/>
      <c r="AF24" s="234"/>
      <c r="AG24" s="234"/>
      <c r="AH24" s="234"/>
      <c r="AI24" s="231" t="s">
        <v>396</v>
      </c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2">
        <v>0</v>
      </c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5">
        <v>0</v>
      </c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10">
        <f>AZ24-BW24</f>
        <v>0</v>
      </c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55"/>
    </row>
    <row r="25" spans="1:113" ht="81" customHeight="1">
      <c r="A25" s="181" t="s">
        <v>104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229" t="s">
        <v>213</v>
      </c>
      <c r="AD25" s="230"/>
      <c r="AE25" s="230"/>
      <c r="AF25" s="230"/>
      <c r="AG25" s="230"/>
      <c r="AH25" s="230"/>
      <c r="AI25" s="209" t="s">
        <v>105</v>
      </c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4">
        <v>145500</v>
      </c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 t="s">
        <v>328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>
        <f>AZ25</f>
        <v>145500</v>
      </c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5"/>
      <c r="DI25" s="30"/>
    </row>
    <row r="26" spans="1:143" ht="96" customHeight="1">
      <c r="A26" s="181" t="s">
        <v>107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229" t="s">
        <v>213</v>
      </c>
      <c r="AD26" s="230"/>
      <c r="AE26" s="230"/>
      <c r="AF26" s="230"/>
      <c r="AG26" s="230"/>
      <c r="AH26" s="230"/>
      <c r="AI26" s="209" t="s">
        <v>106</v>
      </c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4">
        <v>44000</v>
      </c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 t="s">
        <v>328</v>
      </c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>
        <f>AZ26</f>
        <v>44000</v>
      </c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5"/>
      <c r="DI26" s="30">
        <f>AZ25+AZ26</f>
        <v>189500</v>
      </c>
      <c r="DO26" s="30" t="e">
        <f>BW25+BW26</f>
        <v>#VALUE!</v>
      </c>
      <c r="DX26" s="179">
        <f>CO25+CO26</f>
        <v>189500</v>
      </c>
      <c r="DY26" s="180"/>
      <c r="DZ26" s="180"/>
      <c r="EA26" s="180"/>
      <c r="EB26" s="180"/>
      <c r="EC26" s="180"/>
      <c r="ED26" s="180"/>
      <c r="EE26" s="180"/>
      <c r="EF26" s="180"/>
      <c r="EG26" s="180"/>
      <c r="EH26" s="180"/>
      <c r="EI26" s="180"/>
      <c r="EJ26" s="180"/>
      <c r="EK26" s="180"/>
      <c r="EL26" s="180"/>
      <c r="EM26" s="180"/>
    </row>
    <row r="27" spans="1:110" ht="96" customHeight="1" hidden="1">
      <c r="A27" s="181" t="s">
        <v>270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229" t="s">
        <v>213</v>
      </c>
      <c r="AD27" s="230"/>
      <c r="AE27" s="230"/>
      <c r="AF27" s="230"/>
      <c r="AG27" s="230"/>
      <c r="AH27" s="230"/>
      <c r="AI27" s="209" t="s">
        <v>271</v>
      </c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4">
        <v>0</v>
      </c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>
        <v>0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 t="s">
        <v>328</v>
      </c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5"/>
    </row>
    <row r="28" spans="1:110" ht="97.5" customHeight="1">
      <c r="A28" s="181" t="s">
        <v>280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229" t="s">
        <v>213</v>
      </c>
      <c r="AD28" s="230"/>
      <c r="AE28" s="230"/>
      <c r="AF28" s="230"/>
      <c r="AG28" s="230"/>
      <c r="AH28" s="230"/>
      <c r="AI28" s="209" t="s">
        <v>301</v>
      </c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4">
        <v>110000</v>
      </c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 t="s">
        <v>328</v>
      </c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>
        <f>AZ28</f>
        <v>110000</v>
      </c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5"/>
    </row>
    <row r="29" spans="1:111" s="15" customFormat="1" ht="97.5" customHeight="1">
      <c r="A29" s="181" t="s">
        <v>281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225" t="s">
        <v>213</v>
      </c>
      <c r="AD29" s="226"/>
      <c r="AE29" s="226"/>
      <c r="AF29" s="226"/>
      <c r="AG29" s="226"/>
      <c r="AH29" s="227"/>
      <c r="AI29" s="222" t="s">
        <v>302</v>
      </c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4"/>
      <c r="AZ29" s="219">
        <v>10000</v>
      </c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1"/>
      <c r="BW29" s="219" t="s">
        <v>328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1"/>
      <c r="CO29" s="219">
        <f>AZ29</f>
        <v>10000</v>
      </c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8"/>
      <c r="DG29" s="32"/>
    </row>
    <row r="30" spans="1:111" ht="81" customHeight="1" hidden="1">
      <c r="A30" s="43" t="s">
        <v>98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213" t="s">
        <v>213</v>
      </c>
      <c r="AD30" s="214"/>
      <c r="AE30" s="214"/>
      <c r="AF30" s="214"/>
      <c r="AG30" s="214"/>
      <c r="AH30" s="215"/>
      <c r="AI30" s="216" t="s">
        <v>108</v>
      </c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8"/>
      <c r="AZ30" s="210">
        <v>0</v>
      </c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2"/>
      <c r="BW30" s="210">
        <v>0</v>
      </c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2"/>
      <c r="CO30" s="204" t="s">
        <v>328</v>
      </c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5"/>
      <c r="DG30" s="31"/>
    </row>
    <row r="31" spans="1:110" s="15" customFormat="1" ht="96" customHeight="1">
      <c r="A31" s="181" t="s">
        <v>285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225" t="s">
        <v>213</v>
      </c>
      <c r="AD31" s="226"/>
      <c r="AE31" s="226"/>
      <c r="AF31" s="226"/>
      <c r="AG31" s="226"/>
      <c r="AH31" s="227"/>
      <c r="AI31" s="222" t="s">
        <v>303</v>
      </c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4"/>
      <c r="AZ31" s="219">
        <v>25000</v>
      </c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1"/>
      <c r="BW31" s="219" t="s">
        <v>328</v>
      </c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1"/>
      <c r="CO31" s="204">
        <f>AZ31</f>
        <v>25000</v>
      </c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5"/>
    </row>
    <row r="32" spans="1:119" ht="81" customHeight="1">
      <c r="A32" s="181" t="s">
        <v>286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213" t="s">
        <v>213</v>
      </c>
      <c r="AD32" s="214"/>
      <c r="AE32" s="214"/>
      <c r="AF32" s="214"/>
      <c r="AG32" s="214"/>
      <c r="AH32" s="215"/>
      <c r="AI32" s="216" t="s">
        <v>304</v>
      </c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9">
        <v>1200000</v>
      </c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1"/>
      <c r="BW32" s="219">
        <v>65849.03</v>
      </c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1"/>
      <c r="CO32" s="204">
        <f>AZ32-BW32</f>
        <v>1134150.97</v>
      </c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5"/>
      <c r="DG32" s="18"/>
      <c r="DI32" s="30"/>
      <c r="DO32" s="30"/>
    </row>
    <row r="33" spans="1:111" ht="81" customHeight="1">
      <c r="A33" s="181" t="s">
        <v>287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213" t="s">
        <v>213</v>
      </c>
      <c r="AD33" s="214"/>
      <c r="AE33" s="214"/>
      <c r="AF33" s="214"/>
      <c r="AG33" s="214"/>
      <c r="AH33" s="215"/>
      <c r="AI33" s="216" t="s">
        <v>305</v>
      </c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8"/>
      <c r="AZ33" s="219">
        <v>550000</v>
      </c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1"/>
      <c r="BW33" s="210" t="s">
        <v>328</v>
      </c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2"/>
      <c r="CO33" s="204">
        <f>AZ33</f>
        <v>550000</v>
      </c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5"/>
      <c r="DG33" s="18"/>
    </row>
    <row r="34" spans="1:111" ht="91.5" customHeight="1">
      <c r="A34" s="181" t="s">
        <v>288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213" t="s">
        <v>213</v>
      </c>
      <c r="AD34" s="214"/>
      <c r="AE34" s="214"/>
      <c r="AF34" s="214"/>
      <c r="AG34" s="214"/>
      <c r="AH34" s="215"/>
      <c r="AI34" s="216" t="s">
        <v>306</v>
      </c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8"/>
      <c r="AZ34" s="219">
        <v>1403200</v>
      </c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1"/>
      <c r="BW34" s="210" t="s">
        <v>328</v>
      </c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2"/>
      <c r="CO34" s="204">
        <f>AZ34</f>
        <v>1403200</v>
      </c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5"/>
      <c r="DG34" s="18"/>
    </row>
    <row r="35" spans="1:111" ht="96" customHeight="1">
      <c r="A35" s="181" t="s">
        <v>289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213" t="s">
        <v>213</v>
      </c>
      <c r="AD35" s="214"/>
      <c r="AE35" s="214"/>
      <c r="AF35" s="214"/>
      <c r="AG35" s="214"/>
      <c r="AH35" s="215"/>
      <c r="AI35" s="216" t="s">
        <v>307</v>
      </c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8"/>
      <c r="AZ35" s="219">
        <v>950000</v>
      </c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1"/>
      <c r="BW35" s="210" t="s">
        <v>328</v>
      </c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2"/>
      <c r="CO35" s="204">
        <f>AZ35</f>
        <v>950000</v>
      </c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5"/>
      <c r="DG35" s="18"/>
    </row>
    <row r="36" spans="1:110" ht="96" customHeight="1">
      <c r="A36" s="181" t="s">
        <v>290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213" t="s">
        <v>213</v>
      </c>
      <c r="AD36" s="214"/>
      <c r="AE36" s="214"/>
      <c r="AF36" s="214"/>
      <c r="AG36" s="214"/>
      <c r="AH36" s="215"/>
      <c r="AI36" s="216" t="s">
        <v>308</v>
      </c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8"/>
      <c r="AZ36" s="219">
        <v>150000</v>
      </c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1"/>
      <c r="BW36" s="210" t="s">
        <v>328</v>
      </c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2"/>
      <c r="CO36" s="204">
        <f>AZ36</f>
        <v>150000</v>
      </c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5"/>
    </row>
    <row r="37" spans="1:110" ht="111" customHeight="1">
      <c r="A37" s="181" t="s">
        <v>291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229" t="s">
        <v>213</v>
      </c>
      <c r="AD37" s="230"/>
      <c r="AE37" s="230"/>
      <c r="AF37" s="230"/>
      <c r="AG37" s="230"/>
      <c r="AH37" s="230"/>
      <c r="AI37" s="209" t="s">
        <v>309</v>
      </c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3">
        <v>36000</v>
      </c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4">
        <v>8000</v>
      </c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>
        <f>AZ37-BW37</f>
        <v>28000</v>
      </c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5"/>
    </row>
    <row r="38" spans="1:110" s="15" customFormat="1" ht="81" customHeight="1">
      <c r="A38" s="181" t="s">
        <v>292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206" t="s">
        <v>213</v>
      </c>
      <c r="AD38" s="207"/>
      <c r="AE38" s="207"/>
      <c r="AF38" s="207"/>
      <c r="AG38" s="207"/>
      <c r="AH38" s="207"/>
      <c r="AI38" s="208" t="s">
        <v>310</v>
      </c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3">
        <v>2895500</v>
      </c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>
        <v>90000</v>
      </c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4">
        <f>AZ38-BW38</f>
        <v>2805500</v>
      </c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5"/>
    </row>
    <row r="39" spans="1:113" s="15" customFormat="1" ht="54" customHeight="1">
      <c r="A39" s="181" t="s">
        <v>381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206" t="s">
        <v>213</v>
      </c>
      <c r="AD39" s="207"/>
      <c r="AE39" s="207"/>
      <c r="AF39" s="207"/>
      <c r="AG39" s="207"/>
      <c r="AH39" s="207"/>
      <c r="AI39" s="208" t="s">
        <v>380</v>
      </c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3">
        <v>100000</v>
      </c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 t="s">
        <v>328</v>
      </c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4">
        <f>AZ39</f>
        <v>100000</v>
      </c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5"/>
      <c r="DI39" s="41" t="e">
        <f>BW38+BW39</f>
        <v>#VALUE!</v>
      </c>
    </row>
    <row r="40" spans="1:110" s="15" customFormat="1" ht="120" customHeight="1" hidden="1">
      <c r="A40" s="181" t="s">
        <v>383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206" t="s">
        <v>213</v>
      </c>
      <c r="AD40" s="207"/>
      <c r="AE40" s="207"/>
      <c r="AF40" s="207"/>
      <c r="AG40" s="207"/>
      <c r="AH40" s="207"/>
      <c r="AI40" s="208" t="s">
        <v>382</v>
      </c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3">
        <v>0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>
        <v>0</v>
      </c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4">
        <f>AZ40-BW40</f>
        <v>0</v>
      </c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5"/>
    </row>
    <row r="41" spans="1:110" s="15" customFormat="1" ht="112.5" customHeight="1">
      <c r="A41" s="181" t="s">
        <v>399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206" t="s">
        <v>213</v>
      </c>
      <c r="AD41" s="207"/>
      <c r="AE41" s="207"/>
      <c r="AF41" s="207"/>
      <c r="AG41" s="207"/>
      <c r="AH41" s="207"/>
      <c r="AI41" s="208" t="s">
        <v>397</v>
      </c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3">
        <v>1470100</v>
      </c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 t="s">
        <v>328</v>
      </c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4">
        <f>AZ41</f>
        <v>1470100</v>
      </c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5"/>
    </row>
    <row r="42" spans="1:113" s="15" customFormat="1" ht="129" customHeight="1">
      <c r="A42" s="181" t="s">
        <v>372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206" t="s">
        <v>213</v>
      </c>
      <c r="AD42" s="207"/>
      <c r="AE42" s="207"/>
      <c r="AF42" s="207"/>
      <c r="AG42" s="207"/>
      <c r="AH42" s="207"/>
      <c r="AI42" s="208" t="s">
        <v>272</v>
      </c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3">
        <v>58000</v>
      </c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 t="s">
        <v>328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4">
        <f>AZ42</f>
        <v>58000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4"/>
      <c r="DA42" s="204"/>
      <c r="DB42" s="204"/>
      <c r="DC42" s="204"/>
      <c r="DD42" s="204"/>
      <c r="DE42" s="204"/>
      <c r="DF42" s="205"/>
      <c r="DI42" s="41"/>
    </row>
    <row r="43" spans="1:110" ht="78" customHeight="1" thickBot="1">
      <c r="A43" s="181" t="s">
        <v>293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90" t="s">
        <v>213</v>
      </c>
      <c r="AD43" s="191"/>
      <c r="AE43" s="191"/>
      <c r="AF43" s="191"/>
      <c r="AG43" s="191"/>
      <c r="AH43" s="192"/>
      <c r="AI43" s="193" t="s">
        <v>311</v>
      </c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5"/>
      <c r="AZ43" s="196">
        <v>20000</v>
      </c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8"/>
      <c r="BW43" s="196" t="s">
        <v>328</v>
      </c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8"/>
      <c r="CO43" s="200">
        <f>AZ43</f>
        <v>20000</v>
      </c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1"/>
    </row>
    <row r="44" spans="1:110" ht="7.5" customHeight="1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8"/>
      <c r="AD44" s="19"/>
      <c r="AE44" s="19"/>
      <c r="AF44" s="19"/>
      <c r="AG44" s="19"/>
      <c r="AH44" s="18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</row>
    <row r="45" spans="1:123" ht="22.5" customHeight="1" thickBot="1">
      <c r="A45" s="181" t="s">
        <v>238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2" t="s">
        <v>214</v>
      </c>
      <c r="AD45" s="183"/>
      <c r="AE45" s="183"/>
      <c r="AF45" s="183"/>
      <c r="AG45" s="183"/>
      <c r="AH45" s="184"/>
      <c r="AI45" s="185" t="s">
        <v>206</v>
      </c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7"/>
      <c r="AZ45" s="188">
        <f>'стр.1'!BC13-Лист1!AZ5</f>
        <v>-3000000</v>
      </c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8">
        <f>'стр.1'!BW13-Лист1!BW5</f>
        <v>-1164654.9500000002</v>
      </c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8" t="s">
        <v>206</v>
      </c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202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</row>
  </sheetData>
  <sheetProtection/>
  <mergeCells count="256">
    <mergeCell ref="A23:AB23"/>
    <mergeCell ref="AC23:AH23"/>
    <mergeCell ref="AI23:AY23"/>
    <mergeCell ref="AZ23:BV23"/>
    <mergeCell ref="BW23:CN23"/>
    <mergeCell ref="CO23:DF23"/>
    <mergeCell ref="AI24:AY24"/>
    <mergeCell ref="AZ24:BV24"/>
    <mergeCell ref="BW24:CN24"/>
    <mergeCell ref="CO24:DF24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I27:AY27"/>
    <mergeCell ref="AZ27:BV27"/>
    <mergeCell ref="A42:AB42"/>
    <mergeCell ref="AC42:AH42"/>
    <mergeCell ref="AI42:AY42"/>
    <mergeCell ref="AZ42:BV42"/>
    <mergeCell ref="AI36:AY36"/>
    <mergeCell ref="AZ36:BV36"/>
    <mergeCell ref="A37:AB37"/>
    <mergeCell ref="AC37:AH3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5:CN25"/>
    <mergeCell ref="CO25:DF25"/>
    <mergeCell ref="BW20:CN20"/>
    <mergeCell ref="CO20:DF20"/>
    <mergeCell ref="BW21:CN21"/>
    <mergeCell ref="CO21:DF21"/>
    <mergeCell ref="AI25:AY25"/>
    <mergeCell ref="AZ25:BV25"/>
    <mergeCell ref="AI22:AY22"/>
    <mergeCell ref="AZ22:BV22"/>
    <mergeCell ref="A22:AB22"/>
    <mergeCell ref="AC22:AH22"/>
    <mergeCell ref="A25:AB25"/>
    <mergeCell ref="AC25:AH25"/>
    <mergeCell ref="A24:AB24"/>
    <mergeCell ref="AC24:AH24"/>
    <mergeCell ref="A26:AB26"/>
    <mergeCell ref="AC26:AH26"/>
    <mergeCell ref="AI26:AY26"/>
    <mergeCell ref="AZ26:BV26"/>
    <mergeCell ref="A28:AB28"/>
    <mergeCell ref="AC28:AH28"/>
    <mergeCell ref="AI28:AY28"/>
    <mergeCell ref="AZ28:BV28"/>
    <mergeCell ref="A27:AB27"/>
    <mergeCell ref="AC27:AH27"/>
    <mergeCell ref="BW26:CN26"/>
    <mergeCell ref="CO26:DF26"/>
    <mergeCell ref="BW28:CN28"/>
    <mergeCell ref="CO28:DF28"/>
    <mergeCell ref="BW27:CN27"/>
    <mergeCell ref="CO27:DF27"/>
    <mergeCell ref="BW29:CN29"/>
    <mergeCell ref="CO29:DF29"/>
    <mergeCell ref="BW30:CN30"/>
    <mergeCell ref="CO30:DF30"/>
    <mergeCell ref="AI30:AY30"/>
    <mergeCell ref="AZ30:BV30"/>
    <mergeCell ref="AI29:AY29"/>
    <mergeCell ref="AZ29:BV29"/>
    <mergeCell ref="A31:AB31"/>
    <mergeCell ref="AC31:AH31"/>
    <mergeCell ref="A32:AB32"/>
    <mergeCell ref="AC32:AH32"/>
    <mergeCell ref="A29:AB29"/>
    <mergeCell ref="AC29:AH29"/>
    <mergeCell ref="A30:AB30"/>
    <mergeCell ref="AC30:AH30"/>
    <mergeCell ref="BW31:CN31"/>
    <mergeCell ref="CO31:DF31"/>
    <mergeCell ref="BW32:CN32"/>
    <mergeCell ref="CO32:DF32"/>
    <mergeCell ref="AI34:AY34"/>
    <mergeCell ref="AZ34:BV34"/>
    <mergeCell ref="AI32:AY32"/>
    <mergeCell ref="AZ32:BV32"/>
    <mergeCell ref="AI31:AY31"/>
    <mergeCell ref="AZ31:BV31"/>
    <mergeCell ref="BW33:CN33"/>
    <mergeCell ref="CO33:DF33"/>
    <mergeCell ref="BW34:CN34"/>
    <mergeCell ref="CO34:DF34"/>
    <mergeCell ref="A33:AB33"/>
    <mergeCell ref="AC33:AH33"/>
    <mergeCell ref="AI33:AY33"/>
    <mergeCell ref="AZ33:BV33"/>
    <mergeCell ref="A34:AB34"/>
    <mergeCell ref="AC34:AH34"/>
    <mergeCell ref="BW35:CN35"/>
    <mergeCell ref="CO35:DF35"/>
    <mergeCell ref="BW36:CN36"/>
    <mergeCell ref="CO36:DF36"/>
    <mergeCell ref="A35:AB35"/>
    <mergeCell ref="AC35:AH35"/>
    <mergeCell ref="A36:AB36"/>
    <mergeCell ref="AC36:AH36"/>
    <mergeCell ref="AI35:AY35"/>
    <mergeCell ref="AZ35:BV35"/>
    <mergeCell ref="CO37:DF37"/>
    <mergeCell ref="A38:AB38"/>
    <mergeCell ref="AC38:AH38"/>
    <mergeCell ref="AI38:AY38"/>
    <mergeCell ref="AZ38:BV38"/>
    <mergeCell ref="BW38:CN38"/>
    <mergeCell ref="CO38:DF38"/>
    <mergeCell ref="BW37:CN37"/>
    <mergeCell ref="AZ37:BV37"/>
    <mergeCell ref="AI37:AY37"/>
    <mergeCell ref="DI45:DS45"/>
    <mergeCell ref="BW43:CN43"/>
    <mergeCell ref="CO43:DF43"/>
    <mergeCell ref="BW45:CN45"/>
    <mergeCell ref="CO45:DF45"/>
    <mergeCell ref="BW42:CN42"/>
    <mergeCell ref="CO42:DF42"/>
    <mergeCell ref="DY13:EL13"/>
    <mergeCell ref="DX26:EM26"/>
    <mergeCell ref="A43:AB43"/>
    <mergeCell ref="A45:AB45"/>
    <mergeCell ref="AC45:AH45"/>
    <mergeCell ref="AI45:AY45"/>
    <mergeCell ref="AZ45:BV45"/>
    <mergeCell ref="AC43:AH43"/>
    <mergeCell ref="AI43:AY43"/>
    <mergeCell ref="AZ43:BV43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5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9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3000000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1164654.95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3000000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1164654.95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1835345.05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-11266700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-158851.08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14266700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1323506.03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405</v>
      </c>
      <c r="D42" s="259"/>
      <c r="E42" s="259"/>
      <c r="F42" s="259"/>
      <c r="G42" s="260" t="s">
        <v>230</v>
      </c>
      <c r="H42" s="260"/>
      <c r="I42" s="261" t="s">
        <v>406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2018-02-02T10:26:23Z</cp:lastPrinted>
  <dcterms:created xsi:type="dcterms:W3CDTF">2007-09-21T13:36:41Z</dcterms:created>
  <dcterms:modified xsi:type="dcterms:W3CDTF">2018-02-06T07:36:42Z</dcterms:modified>
  <cp:category/>
  <cp:version/>
  <cp:contentType/>
  <cp:contentStatus/>
</cp:coreProperties>
</file>