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3920" windowHeight="8808" activeTab="2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'Лист1'!$A$1:$DF$46</definedName>
    <definedName name="_xlnm.Print_Area" localSheetId="0">'стр.1'!$A$1:$DF$161</definedName>
    <definedName name="_xlnm.Print_Area" localSheetId="2">'стр.3'!$A$1:$DF$43</definedName>
  </definedNames>
  <calcPr fullCalcOnLoad="1"/>
</workbook>
</file>

<file path=xl/sharedStrings.xml><?xml version="1.0" encoding="utf-8"?>
<sst xmlns="http://schemas.openxmlformats.org/spreadsheetml/2006/main" count="839" uniqueCount="416">
  <si>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</si>
  <si>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</si>
  <si>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</si>
  <si>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</si>
  <si>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</si>
  <si>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</si>
  <si>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</si>
  <si>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</si>
  <si>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</si>
  <si>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</si>
  <si>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</si>
  <si>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</si>
  <si>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</si>
  <si>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</si>
  <si>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</si>
  <si>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</si>
  <si>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</si>
  <si>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</si>
  <si>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</si>
  <si>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</si>
  <si>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</si>
  <si>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Ведущий специалист по бухгалтерскому учету и отчетности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</si>
  <si>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</si>
  <si>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</si>
  <si>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</si>
  <si>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</si>
  <si>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</si>
  <si>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</si>
  <si>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</si>
  <si>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</si>
  <si>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</si>
  <si>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</si>
  <si>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</si>
  <si>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</si>
  <si>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</si>
  <si>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</si>
  <si>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</si>
  <si>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</si>
  <si>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</si>
  <si>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</si>
  <si>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</si>
  <si>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</si>
  <si>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</si>
  <si>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</si>
  <si>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</si>
  <si>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</si>
  <si>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</si>
  <si>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</si>
  <si>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</si>
  <si>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</si>
  <si>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</si>
  <si>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</si>
  <si>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</si>
  <si>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</si>
  <si>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</si>
  <si>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</si>
  <si>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</si>
  <si>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</si>
  <si>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</si>
  <si>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</si>
  <si>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</si>
  <si>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</si>
  <si>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</si>
  <si>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</si>
  <si>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</si>
  <si>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</si>
  <si>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</si>
  <si>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</si>
  <si>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</si>
  <si>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</si>
  <si>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</si>
  <si>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</si>
  <si>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</si>
  <si>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</si>
  <si>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</si>
  <si>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</si>
  <si>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</si>
  <si>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</si>
  <si>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</si>
  <si>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</si>
  <si>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</si>
  <si>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</si>
  <si>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</si>
  <si>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Н. А. Пожидаева</t>
  </si>
  <si>
    <t>Глава Администрации Летницкого сельского поселения</t>
  </si>
  <si>
    <t>Главный специалист сектора экономики и финансов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</si>
  <si>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</si>
  <si>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</si>
  <si>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</si>
  <si>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</si>
  <si>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</si>
  <si>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</si>
  <si>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</si>
  <si>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</si>
  <si>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</si>
  <si>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</si>
  <si>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</si>
  <si>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</si>
  <si>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</si>
  <si>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951 0104 9990087010 540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</si>
  <si>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</si>
  <si>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</si>
  <si>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</si>
  <si>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</si>
  <si>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</si>
  <si>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951 0203 9990051180 121</t>
  </si>
  <si>
    <t>951 0203 9990051180 129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</si>
  <si>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</si>
  <si>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</si>
  <si>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</si>
  <si>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</si>
  <si>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</si>
  <si>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</si>
  <si>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</si>
  <si>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</si>
  <si>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</si>
  <si>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</si>
  <si>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</si>
  <si>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</si>
  <si>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</si>
  <si>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</si>
  <si>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</si>
  <si>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</si>
  <si>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</si>
  <si>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</si>
  <si>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</si>
  <si>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</si>
  <si>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</si>
  <si>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</si>
  <si>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</si>
  <si>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</si>
  <si>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</si>
  <si>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</si>
  <si>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</si>
  <si>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</si>
  <si>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</si>
  <si>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</si>
  <si>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</si>
  <si>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</si>
  <si>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</si>
  <si>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</si>
  <si>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</si>
  <si>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</si>
  <si>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</si>
  <si>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</si>
  <si>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</si>
  <si>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</si>
  <si>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</si>
  <si>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</si>
  <si>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</si>
  <si>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</si>
  <si>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</si>
  <si>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</si>
  <si>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</si>
  <si>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</si>
  <si>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</si>
  <si>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</si>
  <si>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</si>
  <si>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</si>
  <si>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</si>
  <si>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</si>
  <si>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</si>
  <si>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</si>
  <si>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</si>
  <si>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</si>
  <si>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</si>
  <si>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</si>
  <si>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</si>
  <si>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</si>
  <si>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</si>
  <si>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</si>
  <si>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</si>
  <si>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</si>
  <si>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</si>
  <si>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</si>
  <si>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</si>
  <si>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</si>
  <si>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</si>
  <si>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</si>
  <si>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</si>
  <si>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</si>
  <si>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</si>
  <si>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</si>
  <si>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</si>
  <si>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</si>
  <si>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</si>
  <si>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</si>
  <si>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Н. А. Ельтинова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</si>
  <si>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</si>
  <si>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</si>
  <si>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</si>
  <si>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</si>
  <si>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</si>
  <si>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</si>
  <si>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</si>
  <si>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</si>
  <si>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</si>
  <si>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</si>
  <si>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</si>
  <si>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</si>
  <si>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</si>
  <si>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</si>
  <si>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</si>
  <si>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</si>
  <si>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</si>
  <si>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</si>
  <si>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</si>
  <si>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</si>
  <si>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</si>
  <si>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</si>
  <si>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</si>
  <si>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</si>
  <si>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</si>
  <si>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</si>
  <si>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</si>
  <si>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</si>
  <si>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</si>
  <si>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</si>
  <si>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</si>
  <si>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</si>
  <si>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</si>
  <si>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</si>
  <si>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</si>
  <si>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</si>
  <si>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</si>
  <si>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</si>
  <si>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</si>
  <si>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</si>
  <si>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</si>
  <si>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</si>
  <si>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</si>
  <si>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</si>
  <si>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</si>
  <si>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</si>
  <si>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</si>
  <si>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</si>
  <si>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</si>
  <si>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</si>
  <si>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</si>
  <si>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</si>
  <si>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</si>
  <si>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</si>
  <si>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</si>
  <si>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</si>
  <si>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</si>
  <si>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</si>
  <si>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</si>
  <si>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</si>
  <si>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</si>
  <si>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</si>
  <si>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</si>
  <si>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</si>
  <si>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</si>
  <si>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</si>
  <si>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</si>
  <si>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</si>
  <si>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</si>
  <si>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</si>
  <si>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 для обеспечения государственных (муниципальных) нужд)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</si>
  <si>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</si>
  <si>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</si>
  <si>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</si>
  <si>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</si>
  <si>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</si>
  <si>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</si>
  <si>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</si>
  <si>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</si>
  <si>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</si>
  <si>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</si>
  <si>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</si>
  <si>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(Иные закупки товаров, работ и услуг для обеспечения государственных (муниципальных) нужд))</t>
  </si>
  <si>
    <t>951 0203 9990051180 244</t>
  </si>
  <si>
    <t>951 1001 1310028390 321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</si>
  <si>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 для обеспечения государственных (муниципальных) нужд)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</si>
  <si>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</si>
  <si>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</si>
  <si>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</si>
  <si>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"Региональная политика" (Уплата прочих налогов, сборов и иных платежей)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</si>
  <si>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 для обеспечения государственных(муниципальных) нужд)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</si>
  <si>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 для обеспечения государственных (муниципальных) нужд)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</si>
  <si>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</si>
  <si>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 для обеспечения государственных (муниципальных) нужд) 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</si>
  <si>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</si>
  <si>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</si>
  <si>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</si>
  <si>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</si>
  <si>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</si>
  <si>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</si>
  <si>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</si>
  <si>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</si>
  <si>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 для обеспечения государственных (муниципальных) нужд)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</si>
  <si>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"Региональная политика" 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</si>
  <si>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</si>
  <si>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 для обеспечения государственных (муниципальных) нужд) 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</si>
  <si>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</si>
  <si>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</si>
  <si>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</si>
  <si>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</si>
  <si>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</si>
  <si>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</si>
  <si>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</si>
  <si>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</si>
  <si>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</si>
  <si>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</si>
  <si>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</si>
  <si>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</si>
  <si>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</si>
  <si>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</si>
  <si>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951 0605 0610028100 244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</si>
  <si>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</si>
  <si>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</si>
  <si>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</si>
  <si>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</si>
  <si>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</si>
  <si>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</si>
  <si>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</si>
  <si>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</si>
  <si>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</si>
  <si>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Т. В. Аксенова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</si>
  <si>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</si>
  <si>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</si>
  <si>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</si>
  <si>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</si>
  <si>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</si>
  <si>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</si>
  <si>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</si>
  <si>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</si>
  <si>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Дотации на выравнивание бюджетной обеспеченности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</si>
  <si>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</si>
  <si>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</si>
  <si>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</si>
  <si>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</si>
  <si>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</si>
  <si>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</si>
  <si>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</si>
  <si>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</si>
  <si>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</si>
  <si>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</si>
  <si>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</si>
  <si>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</si>
  <si>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</si>
  <si>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</si>
  <si>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</si>
  <si>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</si>
  <si>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</si>
  <si>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</si>
  <si>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</si>
  <si>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</si>
  <si>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</si>
  <si>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</si>
  <si>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</si>
  <si>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</si>
  <si>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</si>
  <si>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</si>
  <si>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</si>
  <si>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</si>
  <si>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</si>
  <si>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</si>
  <si>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</si>
  <si>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</si>
  <si>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</si>
  <si>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</si>
  <si>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</si>
  <si>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</si>
  <si>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</si>
  <si>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</si>
  <si>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</si>
  <si>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</si>
  <si>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</si>
  <si>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</si>
  <si>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</si>
  <si>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</si>
  <si>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(Социальные выплаты гражданам, кроме пуцбличных нормативных социальных выплат)</t>
  </si>
  <si>
    <t>000 1 16 00000 00 0000 000</t>
  </si>
  <si>
    <t>161 1 16 33050 10 6000 140</t>
  </si>
  <si>
    <t>182 1 01 02010 01 2100 110</t>
  </si>
  <si>
    <t>951 2 02 35118 00 0000 151</t>
  </si>
  <si>
    <t>951 2 02 35118 10 0000 151</t>
  </si>
  <si>
    <t>951 2 02 30024 10 0000 151</t>
  </si>
  <si>
    <t>951 2 02 30024 00 0000 151</t>
  </si>
  <si>
    <t>951 0801 0510000590 612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</si>
  <si>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 </t>
  </si>
  <si>
    <t>951 0801 0510028380 244</t>
  </si>
  <si>
    <t>Расходы на приобретение материалов для ремонта и ремонт обелиска участников Великой Отечественной войны и памятников, расположенных на территории Летницкого сельского поселения, в рамках подпрограммы "Развитие культуры" муниципальной программы Летницкого сельского поселения "Развитие культуры и туризма" (Прочая закупка товаров, работ и услуг для обеспечения государственных (муниципальных) нужд)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</si>
  <si>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</si>
  <si>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</si>
  <si>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</si>
  <si>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</si>
  <si>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</si>
  <si>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</si>
  <si>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951 2 02 30000 00 0000 151</t>
  </si>
  <si>
    <t>951 1 08 04000 00 0000 110</t>
  </si>
  <si>
    <t>Дотации бюджетам бюджетной системы Российской Федерации</t>
  </si>
  <si>
    <t>951 2 02 10000 00 0000 151</t>
  </si>
  <si>
    <t>951 2 02 15001 00 0000 151</t>
  </si>
  <si>
    <t>951 2 02 15001 10 0000 151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</si>
  <si>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</si>
  <si>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</si>
  <si>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</si>
  <si>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</si>
  <si>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</si>
  <si>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</si>
  <si>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18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</si>
  <si>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</si>
  <si>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</si>
  <si>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02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</si>
  <si>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</si>
  <si>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</si>
  <si>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951 2 02 40000 00 0000 151</t>
  </si>
  <si>
    <t>951 2 02 49999 00 0000 151</t>
  </si>
  <si>
    <t>951 2 02 49999 10 0000 151</t>
  </si>
  <si>
    <t>951 1 16 90050 10 6000 140</t>
  </si>
  <si>
    <t>марта</t>
  </si>
  <si>
    <t>01.03.2018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</si>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</sst>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6" fillId="0" borderId="16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" fontId="16" fillId="0" borderId="20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4" fontId="17" fillId="0" borderId="20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17" fillId="0" borderId="21" xfId="0" applyNumberFormat="1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23" fillId="35" borderId="10" xfId="0" applyFont="1" applyFill="1" applyBorder="1" applyAlignment="1">
      <alignment wrapText="1"/>
    </xf>
    <xf numFmtId="0" fontId="23" fillId="35" borderId="11" xfId="0" applyFont="1" applyFill="1" applyBorder="1" applyAlignment="1">
      <alignment wrapText="1"/>
    </xf>
    <xf numFmtId="49" fontId="6" fillId="0" borderId="17" xfId="0" applyNumberFormat="1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" fontId="17" fillId="0" borderId="19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6" borderId="13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0" fontId="7" fillId="36" borderId="11" xfId="0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49" fontId="7" fillId="33" borderId="12" xfId="0" applyNumberFormat="1" applyFont="1" applyFill="1" applyBorder="1" applyAlignment="1">
      <alignment horizontal="center" wrapText="1"/>
    </xf>
    <xf numFmtId="49" fontId="7" fillId="33" borderId="13" xfId="0" applyNumberFormat="1" applyFont="1" applyFill="1" applyBorder="1" applyAlignment="1">
      <alignment horizontal="center" wrapText="1"/>
    </xf>
    <xf numFmtId="4" fontId="16" fillId="36" borderId="20" xfId="0" applyNumberFormat="1" applyFont="1" applyFill="1" applyBorder="1" applyAlignment="1">
      <alignment horizontal="center" wrapText="1"/>
    </xf>
    <xf numFmtId="4" fontId="16" fillId="36" borderId="18" xfId="0" applyNumberFormat="1" applyFont="1" applyFill="1" applyBorder="1" applyAlignment="1">
      <alignment horizontal="center" wrapText="1"/>
    </xf>
    <xf numFmtId="4" fontId="16" fillId="36" borderId="21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4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wrapText="1"/>
    </xf>
    <xf numFmtId="4" fontId="16" fillId="0" borderId="26" xfId="0" applyNumberFormat="1" applyFont="1" applyFill="1" applyBorder="1" applyAlignment="1">
      <alignment horizontal="center" wrapText="1"/>
    </xf>
    <xf numFmtId="4" fontId="16" fillId="0" borderId="27" xfId="0" applyNumberFormat="1" applyFont="1" applyFill="1" applyBorder="1" applyAlignment="1">
      <alignment horizontal="center" wrapText="1"/>
    </xf>
    <xf numFmtId="4" fontId="16" fillId="34" borderId="20" xfId="0" applyNumberFormat="1" applyFont="1" applyFill="1" applyBorder="1" applyAlignment="1">
      <alignment horizontal="center" wrapText="1"/>
    </xf>
    <xf numFmtId="4" fontId="16" fillId="34" borderId="18" xfId="0" applyNumberFormat="1" applyFont="1" applyFill="1" applyBorder="1" applyAlignment="1">
      <alignment horizontal="center" wrapText="1"/>
    </xf>
    <xf numFmtId="4" fontId="16" fillId="34" borderId="19" xfId="0" applyNumberFormat="1" applyFont="1" applyFill="1" applyBorder="1" applyAlignment="1">
      <alignment horizontal="center" wrapText="1"/>
    </xf>
    <xf numFmtId="4" fontId="16" fillId="33" borderId="20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" fontId="16" fillId="33" borderId="2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6" borderId="17" xfId="0" applyNumberFormat="1" applyFont="1" applyFill="1" applyBorder="1" applyAlignment="1">
      <alignment horizontal="center" wrapText="1"/>
    </xf>
    <xf numFmtId="49" fontId="7" fillId="36" borderId="18" xfId="0" applyNumberFormat="1" applyFont="1" applyFill="1" applyBorder="1" applyAlignment="1">
      <alignment horizontal="center" wrapText="1"/>
    </xf>
    <xf numFmtId="49" fontId="7" fillId="36" borderId="19" xfId="0" applyNumberFormat="1" applyFont="1" applyFill="1" applyBorder="1" applyAlignment="1">
      <alignment horizontal="center" wrapText="1"/>
    </xf>
    <xf numFmtId="49" fontId="7" fillId="34" borderId="20" xfId="0" applyNumberFormat="1" applyFont="1" applyFill="1" applyBorder="1" applyAlignment="1">
      <alignment horizontal="center" wrapText="1"/>
    </xf>
    <xf numFmtId="49" fontId="7" fillId="34" borderId="18" xfId="0" applyNumberFormat="1" applyFont="1" applyFill="1" applyBorder="1" applyAlignment="1">
      <alignment horizontal="center" wrapText="1"/>
    </xf>
    <xf numFmtId="49" fontId="7" fillId="34" borderId="19" xfId="0" applyNumberFormat="1" applyFont="1" applyFill="1" applyBorder="1" applyAlignment="1">
      <alignment horizontal="center" wrapText="1"/>
    </xf>
    <xf numFmtId="49" fontId="7" fillId="36" borderId="2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49" fontId="7" fillId="34" borderId="17" xfId="0" applyNumberFormat="1" applyFont="1" applyFill="1" applyBorder="1" applyAlignment="1">
      <alignment horizontal="center" wrapText="1"/>
    </xf>
    <xf numFmtId="4" fontId="16" fillId="37" borderId="20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6" fillId="37" borderId="21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26" xfId="0" applyNumberFormat="1" applyFont="1" applyFill="1" applyBorder="1" applyAlignment="1">
      <alignment horizontal="center" wrapText="1"/>
    </xf>
    <xf numFmtId="49" fontId="7" fillId="0" borderId="27" xfId="0" applyNumberFormat="1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vertical="top" wrapText="1"/>
    </xf>
    <xf numFmtId="4" fontId="16" fillId="36" borderId="19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18" xfId="0" applyFont="1" applyFill="1" applyBorder="1" applyAlignment="1">
      <alignment horizont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36" borderId="12" xfId="0" applyNumberFormat="1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top" wrapText="1"/>
    </xf>
    <xf numFmtId="49" fontId="6" fillId="0" borderId="37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7" fillId="0" borderId="40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" fontId="17" fillId="37" borderId="14" xfId="0" applyNumberFormat="1" applyFont="1" applyFill="1" applyBorder="1" applyAlignment="1">
      <alignment horizontal="center" wrapText="1"/>
    </xf>
    <xf numFmtId="4" fontId="16" fillId="33" borderId="14" xfId="0" applyNumberFormat="1" applyFont="1" applyFill="1" applyBorder="1" applyAlignment="1">
      <alignment horizontal="center" wrapText="1"/>
    </xf>
    <xf numFmtId="4" fontId="16" fillId="36" borderId="14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33" xfId="0" applyNumberFormat="1" applyFont="1" applyFill="1" applyBorder="1" applyAlignment="1">
      <alignment horizontal="left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4" xfId="0" applyNumberFormat="1" applyFont="1" applyFill="1" applyBorder="1" applyAlignment="1">
      <alignment horizontal="center" wrapText="1"/>
    </xf>
    <xf numFmtId="4" fontId="7" fillId="0" borderId="15" xfId="0" applyNumberFormat="1" applyFont="1" applyFill="1" applyBorder="1" applyAlignment="1">
      <alignment horizontal="center" wrapText="1"/>
    </xf>
    <xf numFmtId="4" fontId="7" fillId="0" borderId="16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right" vertical="top" wrapText="1"/>
    </xf>
    <xf numFmtId="49" fontId="9" fillId="0" borderId="12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" fontId="18" fillId="35" borderId="13" xfId="0" applyNumberFormat="1" applyFont="1" applyFill="1" applyBorder="1" applyAlignment="1">
      <alignment horizontal="center"/>
    </xf>
    <xf numFmtId="4" fontId="18" fillId="0" borderId="13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4" fontId="17" fillId="0" borderId="45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center"/>
    </xf>
    <xf numFmtId="4" fontId="17" fillId="35" borderId="22" xfId="0" applyNumberFormat="1" applyFont="1" applyFill="1" applyBorder="1" applyAlignment="1">
      <alignment horizontal="center"/>
    </xf>
    <xf numFmtId="4" fontId="17" fillId="35" borderId="23" xfId="0" applyNumberFormat="1" applyFont="1" applyFill="1" applyBorder="1" applyAlignment="1">
      <alignment horizontal="center"/>
    </xf>
    <xf numFmtId="4" fontId="17" fillId="35" borderId="2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38" xfId="0" applyNumberFormat="1" applyFont="1" applyBorder="1" applyAlignment="1">
      <alignment horizontal="center"/>
    </xf>
    <xf numFmtId="4" fontId="17" fillId="0" borderId="39" xfId="0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4" fontId="17" fillId="0" borderId="20" xfId="0" applyNumberFormat="1" applyFont="1" applyFill="1" applyBorder="1" applyAlignment="1">
      <alignment horizontal="center"/>
    </xf>
    <xf numFmtId="4" fontId="17" fillId="0" borderId="18" xfId="0" applyNumberFormat="1" applyFont="1" applyFill="1" applyBorder="1" applyAlignment="1">
      <alignment horizontal="center"/>
    </xf>
    <xf numFmtId="4" fontId="17" fillId="0" borderId="1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49" fontId="14" fillId="0" borderId="18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" fontId="17" fillId="0" borderId="21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" fontId="18" fillId="0" borderId="13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28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4" fontId="16" fillId="0" borderId="35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7" fillId="0" borderId="29" xfId="0" applyFont="1" applyFill="1" applyBorder="1" applyAlignment="1">
      <alignment horizontal="left" wrapText="1"/>
    </xf>
    <xf numFmtId="0" fontId="7" fillId="0" borderId="30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2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6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4" fontId="2" fillId="0" borderId="14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0" fontId="11" fillId="0" borderId="54" xfId="0" applyFont="1" applyBorder="1" applyAlignment="1">
      <alignment wrapText="1"/>
    </xf>
    <xf numFmtId="0" fontId="11" fillId="0" borderId="55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0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4" fontId="2" fillId="0" borderId="32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2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1"/>
  <sheetViews>
    <sheetView view="pageBreakPreview" zoomScale="75" zoomScaleSheetLayoutView="75" zoomScalePageLayoutView="0" workbookViewId="0" topLeftCell="A5">
      <selection activeCell="BW14" sqref="BW14:CN14"/>
    </sheetView>
  </sheetViews>
  <sheetFormatPr defaultColWidth="0.875" defaultRowHeight="12.75"/>
  <cols>
    <col min="1" max="27" width="1.37890625" style="22" customWidth="1"/>
    <col min="28" max="28" width="17.50390625" style="22" customWidth="1"/>
    <col min="29" max="29" width="4.125" style="22" customWidth="1"/>
    <col min="30" max="30" width="2.375" style="22" customWidth="1"/>
    <col min="31" max="31" width="0.61718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6171875" style="22" customWidth="1"/>
    <col min="68" max="68" width="2.375" style="22" customWidth="1"/>
    <col min="69" max="70" width="0.6171875" style="22" customWidth="1"/>
    <col min="71" max="71" width="1.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37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37890625" style="22" customWidth="1"/>
    <col min="110" max="110" width="4.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  <c r="CC1" s="177"/>
      <c r="CD1" s="177"/>
      <c r="CE1" s="177"/>
      <c r="CF1" s="177"/>
      <c r="CG1" s="177"/>
      <c r="CH1" s="177"/>
      <c r="CI1" s="177"/>
      <c r="CJ1" s="177"/>
      <c r="CK1" s="177"/>
      <c r="CL1" s="177"/>
      <c r="CM1" s="177"/>
      <c r="CN1" s="177"/>
      <c r="CO1" s="177"/>
      <c r="CP1" s="177"/>
      <c r="CQ1" s="177"/>
      <c r="CR1" s="177"/>
      <c r="CS1" s="177"/>
      <c r="CT1" s="177"/>
      <c r="CU1" s="177"/>
      <c r="CV1" s="177"/>
      <c r="CW1" s="177"/>
      <c r="CX1" s="177"/>
      <c r="CY1" s="177"/>
      <c r="CZ1" s="177"/>
      <c r="DA1" s="177"/>
      <c r="DB1" s="177"/>
      <c r="DC1" s="177"/>
      <c r="DD1" s="177"/>
      <c r="DE1" s="177"/>
      <c r="DF1" s="177"/>
    </row>
    <row r="2" spans="20:110" ht="20.25" customHeight="1" thickBot="1">
      <c r="T2" s="170" t="s">
        <v>231</v>
      </c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O2" s="104" t="s">
        <v>207</v>
      </c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6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16" t="s">
        <v>158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O3" s="150" t="s">
        <v>232</v>
      </c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2"/>
    </row>
    <row r="4" spans="30:110" ht="15" customHeight="1">
      <c r="AD4" s="116" t="s">
        <v>211</v>
      </c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47" t="s">
        <v>412</v>
      </c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71">
        <v>20</v>
      </c>
      <c r="BO4" s="171"/>
      <c r="BP4" s="171"/>
      <c r="BQ4" s="171"/>
      <c r="BR4" s="172" t="s">
        <v>402</v>
      </c>
      <c r="BS4" s="172"/>
      <c r="BT4" s="172"/>
      <c r="BU4" s="22" t="s">
        <v>212</v>
      </c>
      <c r="CD4" s="116" t="s">
        <v>208</v>
      </c>
      <c r="CE4" s="116"/>
      <c r="CF4" s="116"/>
      <c r="CG4" s="116"/>
      <c r="CH4" s="116"/>
      <c r="CI4" s="116"/>
      <c r="CJ4" s="116"/>
      <c r="CK4" s="116"/>
      <c r="CL4" s="116"/>
      <c r="CM4" s="116"/>
      <c r="CO4" s="153" t="s">
        <v>413</v>
      </c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5"/>
    </row>
    <row r="5" spans="1:110" ht="14.25" customHeight="1">
      <c r="A5" s="148" t="s">
        <v>320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CD5" s="116" t="s">
        <v>209</v>
      </c>
      <c r="CE5" s="116"/>
      <c r="CF5" s="116"/>
      <c r="CG5" s="116"/>
      <c r="CH5" s="116"/>
      <c r="CI5" s="116"/>
      <c r="CJ5" s="116"/>
      <c r="CK5" s="116"/>
      <c r="CL5" s="116"/>
      <c r="CM5" s="116"/>
      <c r="CO5" s="153" t="s">
        <v>329</v>
      </c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5"/>
    </row>
    <row r="6" spans="1:110" ht="12.75" customHeight="1">
      <c r="A6" s="148" t="s">
        <v>321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7" t="s">
        <v>331</v>
      </c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D6" s="116" t="s">
        <v>322</v>
      </c>
      <c r="CE6" s="116"/>
      <c r="CF6" s="116"/>
      <c r="CG6" s="116"/>
      <c r="CH6" s="116"/>
      <c r="CI6" s="116"/>
      <c r="CJ6" s="116"/>
      <c r="CK6" s="116"/>
      <c r="CL6" s="116"/>
      <c r="CM6" s="116"/>
      <c r="CO6" s="153" t="s">
        <v>330</v>
      </c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5"/>
    </row>
    <row r="7" spans="1:110" ht="17.25" customHeight="1">
      <c r="A7" s="148" t="s">
        <v>323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9" t="s">
        <v>128</v>
      </c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D7" s="116" t="s">
        <v>370</v>
      </c>
      <c r="CE7" s="116"/>
      <c r="CF7" s="116"/>
      <c r="CG7" s="116"/>
      <c r="CH7" s="116"/>
      <c r="CI7" s="116"/>
      <c r="CJ7" s="116"/>
      <c r="CK7" s="116"/>
      <c r="CL7" s="116"/>
      <c r="CM7" s="116"/>
      <c r="CO7" s="153" t="s">
        <v>1</v>
      </c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5"/>
    </row>
    <row r="8" spans="1:110" ht="15" customHeight="1">
      <c r="A8" s="148" t="s">
        <v>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CM8" s="25"/>
      <c r="CO8" s="153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5"/>
    </row>
    <row r="9" spans="1:110" ht="15" customHeight="1" thickBot="1">
      <c r="A9" s="148" t="s">
        <v>239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O9" s="159" t="s">
        <v>210</v>
      </c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1"/>
    </row>
    <row r="10" spans="1:110" ht="23.25" customHeight="1">
      <c r="A10" s="157" t="s">
        <v>233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</row>
    <row r="11" spans="1:110" ht="48" customHeight="1">
      <c r="A11" s="136" t="s">
        <v>200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 t="s">
        <v>201</v>
      </c>
      <c r="AD11" s="137"/>
      <c r="AE11" s="137"/>
      <c r="AF11" s="137"/>
      <c r="AG11" s="137"/>
      <c r="AH11" s="137"/>
      <c r="AI11" s="137" t="s">
        <v>326</v>
      </c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 t="s">
        <v>240</v>
      </c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 t="s">
        <v>202</v>
      </c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 t="s">
        <v>203</v>
      </c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58"/>
    </row>
    <row r="12" spans="1:110" s="26" customFormat="1" ht="18" customHeight="1" thickBot="1">
      <c r="A12" s="136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>
        <v>2</v>
      </c>
      <c r="AD12" s="138"/>
      <c r="AE12" s="138"/>
      <c r="AF12" s="138"/>
      <c r="AG12" s="138"/>
      <c r="AH12" s="138"/>
      <c r="AI12" s="138">
        <v>3</v>
      </c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>
        <v>4</v>
      </c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>
        <v>5</v>
      </c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>
        <v>6</v>
      </c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44"/>
    </row>
    <row r="13" spans="1:111" s="21" customFormat="1" ht="24" customHeight="1">
      <c r="A13" s="139" t="s">
        <v>234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40"/>
      <c r="AC13" s="141" t="s">
        <v>205</v>
      </c>
      <c r="AD13" s="142"/>
      <c r="AE13" s="142"/>
      <c r="AF13" s="142"/>
      <c r="AG13" s="142"/>
      <c r="AH13" s="143"/>
      <c r="AI13" s="146" t="s">
        <v>206</v>
      </c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3"/>
      <c r="BC13" s="107">
        <f>SUM(BC15+BC140)</f>
        <v>10326700</v>
      </c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9"/>
      <c r="BW13" s="107">
        <f>BW15+BW140</f>
        <v>-133760.6299999999</v>
      </c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/>
      <c r="CO13" s="67">
        <f>BC13-BW13</f>
        <v>10460460.629999999</v>
      </c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70"/>
      <c r="DG13" s="28"/>
    </row>
    <row r="14" spans="1:110" ht="12.75" customHeight="1">
      <c r="A14" s="43" t="s">
        <v>204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77"/>
      <c r="AD14" s="78"/>
      <c r="AE14" s="78"/>
      <c r="AF14" s="78"/>
      <c r="AG14" s="78"/>
      <c r="AH14" s="79"/>
      <c r="AI14" s="82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9"/>
      <c r="BC14" s="71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83"/>
      <c r="BW14" s="71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83"/>
      <c r="CO14" s="71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s="36" customFormat="1" ht="18.75" customHeight="1">
      <c r="A15" s="130" t="s">
        <v>366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132" t="s">
        <v>205</v>
      </c>
      <c r="AD15" s="127"/>
      <c r="AE15" s="127"/>
      <c r="AF15" s="127"/>
      <c r="AG15" s="127"/>
      <c r="AH15" s="128"/>
      <c r="AI15" s="126" t="s">
        <v>312</v>
      </c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8"/>
      <c r="BC15" s="110">
        <f>BC16+BC32+BC72+BC89+BC100+BC131+BC118+BC111</f>
        <v>7289500</v>
      </c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2"/>
      <c r="BW15" s="110">
        <f>BW16+BW72+BW89+BW38+BW100</f>
        <v>-526435.6299999999</v>
      </c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2"/>
      <c r="CO15" s="133">
        <f>BC15-BW15</f>
        <v>7815935.63</v>
      </c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5"/>
    </row>
    <row r="16" spans="1:111" ht="18.75" customHeight="1">
      <c r="A16" s="88" t="s">
        <v>242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9"/>
      <c r="AC16" s="123" t="s">
        <v>205</v>
      </c>
      <c r="AD16" s="124"/>
      <c r="AE16" s="124"/>
      <c r="AF16" s="124"/>
      <c r="AG16" s="124"/>
      <c r="AH16" s="125"/>
      <c r="AI16" s="129" t="s">
        <v>57</v>
      </c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  <c r="BC16" s="96">
        <f>SUM(BC17)</f>
        <v>2243400</v>
      </c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145"/>
      <c r="BW16" s="96">
        <f>SUM(BW17)</f>
        <v>108971.03000000001</v>
      </c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145"/>
      <c r="CO16" s="96">
        <f>BC16-BW16</f>
        <v>2134428.97</v>
      </c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8"/>
      <c r="DG16" s="28"/>
    </row>
    <row r="17" spans="1:110" s="21" customFormat="1" ht="17.25" customHeight="1">
      <c r="A17" s="49" t="s">
        <v>243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50"/>
      <c r="AC17" s="63" t="s">
        <v>205</v>
      </c>
      <c r="AD17" s="64"/>
      <c r="AE17" s="64"/>
      <c r="AF17" s="64"/>
      <c r="AG17" s="64"/>
      <c r="AH17" s="65"/>
      <c r="AI17" s="66" t="s">
        <v>58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67">
        <f>BC18</f>
        <v>2243400</v>
      </c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9"/>
      <c r="BW17" s="67">
        <f>BW18+BW28+BW24</f>
        <v>108971.03000000001</v>
      </c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9"/>
      <c r="CO17" s="67">
        <f>BC17-BW17</f>
        <v>2134428.97</v>
      </c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70"/>
    </row>
    <row r="18" spans="1:110" s="21" customFormat="1" ht="122.25" customHeight="1">
      <c r="A18" s="49" t="s">
        <v>367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50"/>
      <c r="AC18" s="63" t="s">
        <v>205</v>
      </c>
      <c r="AD18" s="64"/>
      <c r="AE18" s="64"/>
      <c r="AF18" s="64"/>
      <c r="AG18" s="64"/>
      <c r="AH18" s="65"/>
      <c r="AI18" s="66" t="s">
        <v>59</v>
      </c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67">
        <f>BC19</f>
        <v>2243400</v>
      </c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9"/>
      <c r="BW18" s="67">
        <f>BW19+BW22+BW21+BW23+BW20</f>
        <v>107316.72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9"/>
      <c r="CO18" s="67">
        <f>BC18-BW18</f>
        <v>2136083.28</v>
      </c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70"/>
    </row>
    <row r="19" spans="1:110" ht="150.75" customHeight="1">
      <c r="A19" s="43" t="s">
        <v>369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4"/>
      <c r="AC19" s="77" t="s">
        <v>205</v>
      </c>
      <c r="AD19" s="78"/>
      <c r="AE19" s="78"/>
      <c r="AF19" s="78"/>
      <c r="AG19" s="78"/>
      <c r="AH19" s="79"/>
      <c r="AI19" s="82" t="s">
        <v>60</v>
      </c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9"/>
      <c r="BC19" s="71">
        <v>2243400</v>
      </c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83"/>
      <c r="BW19" s="71">
        <v>96885.78</v>
      </c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83"/>
      <c r="CO19" s="67">
        <f>BC19-BW19</f>
        <v>2146514.22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70"/>
    </row>
    <row r="20" spans="1:110" ht="120.75" customHeight="1">
      <c r="A20" s="43" t="s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4"/>
      <c r="AC20" s="77" t="s">
        <v>205</v>
      </c>
      <c r="AD20" s="78"/>
      <c r="AE20" s="78"/>
      <c r="AF20" s="78"/>
      <c r="AG20" s="78"/>
      <c r="AH20" s="79"/>
      <c r="AI20" s="82" t="s">
        <v>375</v>
      </c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9"/>
      <c r="BC20" s="71" t="s">
        <v>328</v>
      </c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83"/>
      <c r="BW20" s="71">
        <v>10.27</v>
      </c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83"/>
      <c r="CO20" s="71" t="s">
        <v>328</v>
      </c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3"/>
    </row>
    <row r="21" spans="1:110" ht="121.5" customHeight="1" hidden="1">
      <c r="A21" s="43" t="s">
        <v>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4"/>
      <c r="AC21" s="77" t="s">
        <v>205</v>
      </c>
      <c r="AD21" s="78"/>
      <c r="AE21" s="78"/>
      <c r="AF21" s="78"/>
      <c r="AG21" s="78"/>
      <c r="AH21" s="79"/>
      <c r="AI21" s="82" t="s">
        <v>371</v>
      </c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9"/>
      <c r="BC21" s="71" t="s">
        <v>328</v>
      </c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83"/>
      <c r="BW21" s="71">
        <v>0</v>
      </c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83"/>
      <c r="CO21" s="71">
        <f>-BW21</f>
        <v>0</v>
      </c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3"/>
    </row>
    <row r="22" spans="1:110" ht="147.75" customHeight="1">
      <c r="A22" s="43" t="s">
        <v>75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77" t="s">
        <v>205</v>
      </c>
      <c r="AD22" s="78"/>
      <c r="AE22" s="78"/>
      <c r="AF22" s="78"/>
      <c r="AG22" s="78"/>
      <c r="AH22" s="79"/>
      <c r="AI22" s="82" t="s">
        <v>169</v>
      </c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9"/>
      <c r="BC22" s="71" t="s">
        <v>328</v>
      </c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83"/>
      <c r="BW22" s="71">
        <v>10420.67</v>
      </c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83"/>
      <c r="CO22" s="71" t="s">
        <v>328</v>
      </c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3"/>
    </row>
    <row r="23" spans="1:110" ht="140.25" customHeight="1" hidden="1">
      <c r="A23" s="43" t="s">
        <v>75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4"/>
      <c r="AC23" s="77" t="s">
        <v>205</v>
      </c>
      <c r="AD23" s="78"/>
      <c r="AE23" s="78"/>
      <c r="AF23" s="78"/>
      <c r="AG23" s="78"/>
      <c r="AH23" s="79"/>
      <c r="AI23" s="82" t="s">
        <v>283</v>
      </c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9"/>
      <c r="BC23" s="71" t="s">
        <v>328</v>
      </c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83"/>
      <c r="BW23" s="71">
        <v>0</v>
      </c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83"/>
      <c r="CO23" s="71" t="s">
        <v>328</v>
      </c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3"/>
    </row>
    <row r="24" spans="1:110" s="21" customFormat="1" ht="152.25" customHeight="1">
      <c r="A24" s="49" t="s">
        <v>387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63" t="s">
        <v>205</v>
      </c>
      <c r="AD24" s="64"/>
      <c r="AE24" s="64"/>
      <c r="AF24" s="64"/>
      <c r="AG24" s="64"/>
      <c r="AH24" s="65"/>
      <c r="AI24" s="66" t="s">
        <v>384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67" t="s">
        <v>328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9"/>
      <c r="BW24" s="67">
        <f>BW27+BW25+BW26</f>
        <v>95.99</v>
      </c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9"/>
      <c r="CO24" s="67" t="s">
        <v>328</v>
      </c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70"/>
    </row>
    <row r="25" spans="1:110" s="23" customFormat="1" ht="202.5" customHeight="1" hidden="1">
      <c r="A25" s="57" t="s">
        <v>388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8"/>
      <c r="AC25" s="59" t="s">
        <v>205</v>
      </c>
      <c r="AD25" s="60"/>
      <c r="AE25" s="60"/>
      <c r="AF25" s="60"/>
      <c r="AG25" s="60"/>
      <c r="AH25" s="60"/>
      <c r="AI25" s="60" t="s">
        <v>385</v>
      </c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1" t="s">
        <v>328</v>
      </c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0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 t="s">
        <v>328</v>
      </c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2"/>
    </row>
    <row r="26" spans="1:110" s="23" customFormat="1" ht="159.75" customHeight="1">
      <c r="A26" s="57" t="s">
        <v>406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8"/>
      <c r="AC26" s="59" t="s">
        <v>205</v>
      </c>
      <c r="AD26" s="60"/>
      <c r="AE26" s="60"/>
      <c r="AF26" s="60"/>
      <c r="AG26" s="60"/>
      <c r="AH26" s="60"/>
      <c r="AI26" s="60" t="s">
        <v>407</v>
      </c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 t="s">
        <v>328</v>
      </c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95.99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 t="s">
        <v>328</v>
      </c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2"/>
    </row>
    <row r="27" spans="1:110" s="23" customFormat="1" ht="315" customHeight="1" hidden="1">
      <c r="A27" s="57" t="s">
        <v>401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8"/>
      <c r="AC27" s="59" t="s">
        <v>205</v>
      </c>
      <c r="AD27" s="60"/>
      <c r="AE27" s="60"/>
      <c r="AF27" s="60"/>
      <c r="AG27" s="60"/>
      <c r="AH27" s="60"/>
      <c r="AI27" s="60" t="s">
        <v>400</v>
      </c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1" t="s">
        <v>328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>
        <v>0</v>
      </c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 t="s">
        <v>328</v>
      </c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2"/>
    </row>
    <row r="28" spans="1:110" s="21" customFormat="1" ht="75" customHeight="1">
      <c r="A28" s="49" t="s">
        <v>223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50"/>
      <c r="AC28" s="63" t="s">
        <v>205</v>
      </c>
      <c r="AD28" s="64"/>
      <c r="AE28" s="64"/>
      <c r="AF28" s="64"/>
      <c r="AG28" s="64"/>
      <c r="AH28" s="65"/>
      <c r="AI28" s="66" t="s">
        <v>61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5"/>
      <c r="BC28" s="67" t="s">
        <v>328</v>
      </c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67">
        <f>BW29+BW31+BW30</f>
        <v>1558.32</v>
      </c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9"/>
      <c r="CO28" s="67" t="s">
        <v>328</v>
      </c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70"/>
    </row>
    <row r="29" spans="1:110" s="23" customFormat="1" ht="107.25" customHeight="1">
      <c r="A29" s="43" t="s">
        <v>147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4"/>
      <c r="AC29" s="59" t="s">
        <v>205</v>
      </c>
      <c r="AD29" s="60"/>
      <c r="AE29" s="60"/>
      <c r="AF29" s="60"/>
      <c r="AG29" s="60"/>
      <c r="AH29" s="60"/>
      <c r="AI29" s="60" t="s">
        <v>62</v>
      </c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 t="s">
        <v>328</v>
      </c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>
        <v>1558.32</v>
      </c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 t="s">
        <v>328</v>
      </c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2"/>
    </row>
    <row r="30" spans="1:110" s="23" customFormat="1" ht="81" customHeight="1" hidden="1">
      <c r="A30" s="43" t="s">
        <v>76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4"/>
      <c r="AC30" s="59" t="s">
        <v>205</v>
      </c>
      <c r="AD30" s="60"/>
      <c r="AE30" s="60"/>
      <c r="AF30" s="60"/>
      <c r="AG30" s="60"/>
      <c r="AH30" s="60"/>
      <c r="AI30" s="60" t="s">
        <v>77</v>
      </c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 t="s">
        <v>328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>
        <v>0</v>
      </c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 t="s">
        <v>328</v>
      </c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2"/>
    </row>
    <row r="31" spans="1:110" s="23" customFormat="1" ht="0" customHeight="1" hidden="1">
      <c r="A31" s="43" t="s">
        <v>368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59" t="s">
        <v>205</v>
      </c>
      <c r="AD31" s="60"/>
      <c r="AE31" s="60"/>
      <c r="AF31" s="60"/>
      <c r="AG31" s="60"/>
      <c r="AH31" s="60"/>
      <c r="AI31" s="60" t="s">
        <v>120</v>
      </c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1" t="s">
        <v>328</v>
      </c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>
        <v>0</v>
      </c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>
        <f>-BW31</f>
        <v>0</v>
      </c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2"/>
    </row>
    <row r="32" spans="1:111" s="34" customFormat="1" ht="48" customHeight="1" hidden="1">
      <c r="A32" s="92" t="s">
        <v>131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3"/>
      <c r="AC32" s="94" t="s">
        <v>205</v>
      </c>
      <c r="AD32" s="95"/>
      <c r="AE32" s="95"/>
      <c r="AF32" s="95"/>
      <c r="AG32" s="95"/>
      <c r="AH32" s="95"/>
      <c r="AI32" s="95" t="s">
        <v>13</v>
      </c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  <c r="BB32" s="95"/>
      <c r="BC32" s="84">
        <f>BC33</f>
        <v>0</v>
      </c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>
        <f>BW33+BW53</f>
        <v>0</v>
      </c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113">
        <f aca="true" t="shared" si="0" ref="CO32:CO41">BC32-BW32</f>
        <v>0</v>
      </c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5"/>
      <c r="DG32" s="33"/>
    </row>
    <row r="33" spans="1:110" s="21" customFormat="1" ht="48" customHeight="1" hidden="1">
      <c r="A33" s="49" t="s">
        <v>130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50"/>
      <c r="AC33" s="51" t="s">
        <v>205</v>
      </c>
      <c r="AD33" s="52"/>
      <c r="AE33" s="52"/>
      <c r="AF33" s="52"/>
      <c r="AG33" s="52"/>
      <c r="AH33" s="52"/>
      <c r="AI33" s="52" t="s">
        <v>14</v>
      </c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6">
        <f>BC34+BC35+BC36</f>
        <v>0</v>
      </c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f>BW34+BW35+BW36+BW37</f>
        <v>0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>
        <f t="shared" si="0"/>
        <v>0</v>
      </c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99"/>
    </row>
    <row r="34" spans="1:110" ht="97.5" customHeight="1" hidden="1">
      <c r="A34" s="43" t="s">
        <v>132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4"/>
      <c r="AC34" s="45" t="s">
        <v>205</v>
      </c>
      <c r="AD34" s="46"/>
      <c r="AE34" s="46"/>
      <c r="AF34" s="46"/>
      <c r="AG34" s="46"/>
      <c r="AH34" s="46"/>
      <c r="AI34" s="46" t="s">
        <v>15</v>
      </c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7">
        <v>0</v>
      </c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102">
        <v>0</v>
      </c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47">
        <f t="shared" si="0"/>
        <v>0</v>
      </c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8"/>
    </row>
    <row r="35" spans="1:110" ht="128.25" customHeight="1" hidden="1">
      <c r="A35" s="43" t="s">
        <v>133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4"/>
      <c r="AC35" s="45" t="s">
        <v>205</v>
      </c>
      <c r="AD35" s="46"/>
      <c r="AE35" s="46"/>
      <c r="AF35" s="46"/>
      <c r="AG35" s="46"/>
      <c r="AH35" s="46"/>
      <c r="AI35" s="46" t="s">
        <v>16</v>
      </c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7">
        <v>0</v>
      </c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>
        <v>0</v>
      </c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>
        <f t="shared" si="0"/>
        <v>0</v>
      </c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8"/>
    </row>
    <row r="36" spans="1:110" ht="109.5" customHeight="1" hidden="1">
      <c r="A36" s="43" t="s">
        <v>134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5" t="s">
        <v>205</v>
      </c>
      <c r="AD36" s="46"/>
      <c r="AE36" s="46"/>
      <c r="AF36" s="46"/>
      <c r="AG36" s="46"/>
      <c r="AH36" s="46"/>
      <c r="AI36" s="46" t="s">
        <v>17</v>
      </c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7">
        <v>0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>
        <v>0</v>
      </c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>
        <f t="shared" si="0"/>
        <v>0</v>
      </c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8"/>
    </row>
    <row r="37" spans="1:110" ht="105" customHeight="1" hidden="1">
      <c r="A37" s="43" t="s">
        <v>135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4"/>
      <c r="AC37" s="45" t="s">
        <v>205</v>
      </c>
      <c r="AD37" s="46"/>
      <c r="AE37" s="46"/>
      <c r="AF37" s="46"/>
      <c r="AG37" s="46"/>
      <c r="AH37" s="46"/>
      <c r="AI37" s="46" t="s">
        <v>18</v>
      </c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7" t="s">
        <v>328</v>
      </c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>
        <v>0</v>
      </c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>
        <f>-BW37</f>
        <v>0</v>
      </c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8"/>
    </row>
    <row r="38" spans="1:111" s="34" customFormat="1" ht="24" customHeight="1">
      <c r="A38" s="88" t="s">
        <v>244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9"/>
      <c r="AC38" s="156" t="s">
        <v>205</v>
      </c>
      <c r="AD38" s="90"/>
      <c r="AE38" s="90"/>
      <c r="AF38" s="90"/>
      <c r="AG38" s="90"/>
      <c r="AH38" s="90"/>
      <c r="AI38" s="90" t="s">
        <v>19</v>
      </c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85" t="s">
        <v>328</v>
      </c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>
        <f>BW59</f>
        <v>-955881.2</v>
      </c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96" t="s">
        <v>328</v>
      </c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8"/>
      <c r="DG38" s="33"/>
    </row>
    <row r="39" spans="1:110" s="21" customFormat="1" ht="36" customHeight="1" hidden="1">
      <c r="A39" s="49" t="s">
        <v>7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50"/>
      <c r="AC39" s="51" t="s">
        <v>205</v>
      </c>
      <c r="AD39" s="52"/>
      <c r="AE39" s="52"/>
      <c r="AF39" s="52"/>
      <c r="AG39" s="52"/>
      <c r="AH39" s="52"/>
      <c r="AI39" s="52" t="s">
        <v>22</v>
      </c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>
        <f>BW40+BW49+BW56</f>
        <v>0</v>
      </c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>
        <f t="shared" si="0"/>
        <v>0</v>
      </c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99"/>
    </row>
    <row r="40" spans="1:110" s="21" customFormat="1" ht="50.25" customHeight="1" hidden="1">
      <c r="A40" s="49" t="s">
        <v>161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50"/>
      <c r="AC40" s="51" t="s">
        <v>205</v>
      </c>
      <c r="AD40" s="52"/>
      <c r="AE40" s="52"/>
      <c r="AF40" s="52"/>
      <c r="AG40" s="52"/>
      <c r="AH40" s="52"/>
      <c r="AI40" s="52" t="s">
        <v>23</v>
      </c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6" t="str">
        <f>BC41</f>
        <v>-</v>
      </c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>
        <f>BW41+BW44</f>
        <v>0</v>
      </c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 t="e">
        <f t="shared" si="0"/>
        <v>#VALUE!</v>
      </c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99"/>
    </row>
    <row r="41" spans="1:110" s="21" customFormat="1" ht="50.25" customHeight="1" hidden="1">
      <c r="A41" s="117" t="s">
        <v>173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8"/>
      <c r="AC41" s="51" t="s">
        <v>205</v>
      </c>
      <c r="AD41" s="52"/>
      <c r="AE41" s="52"/>
      <c r="AF41" s="52"/>
      <c r="AG41" s="52"/>
      <c r="AH41" s="52"/>
      <c r="AI41" s="52" t="s">
        <v>24</v>
      </c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6" t="s">
        <v>328</v>
      </c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>
        <f>BW42+BW43</f>
        <v>0</v>
      </c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 t="e">
        <f t="shared" si="0"/>
        <v>#VALUE!</v>
      </c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99"/>
    </row>
    <row r="42" spans="1:110" ht="93" customHeight="1" hidden="1">
      <c r="A42" s="121" t="s">
        <v>142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2"/>
      <c r="AC42" s="45" t="s">
        <v>205</v>
      </c>
      <c r="AD42" s="46"/>
      <c r="AE42" s="46"/>
      <c r="AF42" s="46"/>
      <c r="AG42" s="46"/>
      <c r="AH42" s="46"/>
      <c r="AI42" s="46" t="s">
        <v>25</v>
      </c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7" t="s">
        <v>328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>
        <v>0</v>
      </c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>
        <f>-BW42</f>
        <v>0</v>
      </c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8"/>
    </row>
    <row r="43" spans="1:110" ht="50.25" customHeight="1" hidden="1">
      <c r="A43" s="121" t="s">
        <v>173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2"/>
      <c r="AC43" s="45" t="s">
        <v>205</v>
      </c>
      <c r="AD43" s="46"/>
      <c r="AE43" s="46"/>
      <c r="AF43" s="46"/>
      <c r="AG43" s="46"/>
      <c r="AH43" s="46"/>
      <c r="AI43" s="46" t="s">
        <v>26</v>
      </c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7" t="s">
        <v>328</v>
      </c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>
        <v>0</v>
      </c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>
        <f>-BW43</f>
        <v>0</v>
      </c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8"/>
    </row>
    <row r="44" spans="1:110" s="27" customFormat="1" ht="69.75" customHeight="1" hidden="1">
      <c r="A44" s="119" t="s">
        <v>171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20"/>
      <c r="AC44" s="178" t="s">
        <v>205</v>
      </c>
      <c r="AD44" s="91"/>
      <c r="AE44" s="91"/>
      <c r="AF44" s="91"/>
      <c r="AG44" s="91"/>
      <c r="AH44" s="91"/>
      <c r="AI44" s="91" t="s">
        <v>174</v>
      </c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00" t="s">
        <v>328</v>
      </c>
      <c r="BD44" s="100"/>
      <c r="BE44" s="100"/>
      <c r="BF44" s="100"/>
      <c r="BG44" s="100"/>
      <c r="BH44" s="100"/>
      <c r="BI44" s="100"/>
      <c r="BJ44" s="100"/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>
        <f>BW47</f>
        <v>0</v>
      </c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/>
      <c r="CK44" s="100"/>
      <c r="CL44" s="100"/>
      <c r="CM44" s="100"/>
      <c r="CN44" s="100"/>
      <c r="CO44" s="100">
        <f>-BW44</f>
        <v>0</v>
      </c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1"/>
    </row>
    <row r="45" spans="1:110" s="23" customFormat="1" ht="69.75" customHeight="1" hidden="1">
      <c r="A45" s="80" t="s">
        <v>171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59" t="s">
        <v>205</v>
      </c>
      <c r="AD45" s="60"/>
      <c r="AE45" s="60"/>
      <c r="AF45" s="60"/>
      <c r="AG45" s="60"/>
      <c r="AH45" s="60"/>
      <c r="AI45" s="60" t="s">
        <v>163</v>
      </c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1" t="s">
        <v>328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>
        <v>0</v>
      </c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>
        <f>-BW45</f>
        <v>0</v>
      </c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2"/>
    </row>
    <row r="46" spans="1:110" s="23" customFormat="1" ht="15" customHeight="1" hidden="1">
      <c r="A46" s="86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9" t="s">
        <v>205</v>
      </c>
      <c r="AD46" s="60"/>
      <c r="AE46" s="60"/>
      <c r="AF46" s="60"/>
      <c r="AG46" s="60"/>
      <c r="AH46" s="60"/>
      <c r="AI46" s="60" t="s">
        <v>257</v>
      </c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1" t="s">
        <v>328</v>
      </c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>
        <v>0</v>
      </c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>
        <f aca="true" t="shared" si="1" ref="CO46:CO54">-BW46</f>
        <v>0</v>
      </c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2"/>
    </row>
    <row r="47" spans="1:110" s="23" customFormat="1" ht="69" customHeight="1" hidden="1">
      <c r="A47" s="86" t="s">
        <v>182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59" t="s">
        <v>205</v>
      </c>
      <c r="AD47" s="60"/>
      <c r="AE47" s="60"/>
      <c r="AF47" s="60"/>
      <c r="AG47" s="60"/>
      <c r="AH47" s="60"/>
      <c r="AI47" s="60" t="s">
        <v>183</v>
      </c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1" t="s">
        <v>328</v>
      </c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>
        <v>0</v>
      </c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>
        <f t="shared" si="1"/>
        <v>0</v>
      </c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2"/>
    </row>
    <row r="48" spans="1:110" s="23" customFormat="1" ht="15" customHeight="1" hidden="1">
      <c r="A48" s="80" t="s">
        <v>171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59" t="s">
        <v>205</v>
      </c>
      <c r="AD48" s="60"/>
      <c r="AE48" s="60"/>
      <c r="AF48" s="60"/>
      <c r="AG48" s="60"/>
      <c r="AH48" s="60"/>
      <c r="AI48" s="60" t="s">
        <v>179</v>
      </c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1" t="s">
        <v>328</v>
      </c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>
        <v>0</v>
      </c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>
        <f t="shared" si="1"/>
        <v>0</v>
      </c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2"/>
    </row>
    <row r="49" spans="1:110" s="21" customFormat="1" ht="71.25" customHeight="1" hidden="1">
      <c r="A49" s="49" t="s">
        <v>361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205</v>
      </c>
      <c r="AD49" s="52"/>
      <c r="AE49" s="52"/>
      <c r="AF49" s="52"/>
      <c r="AG49" s="52"/>
      <c r="AH49" s="52"/>
      <c r="AI49" s="52" t="s">
        <v>27</v>
      </c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6" t="str">
        <f>BC50</f>
        <v>-</v>
      </c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>
        <f>BW50</f>
        <v>0</v>
      </c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>
        <f>-BW49</f>
        <v>0</v>
      </c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99"/>
    </row>
    <row r="50" spans="1:110" s="21" customFormat="1" ht="69" customHeight="1" hidden="1">
      <c r="A50" s="49" t="s">
        <v>181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 t="s">
        <v>205</v>
      </c>
      <c r="AD50" s="52"/>
      <c r="AE50" s="52"/>
      <c r="AF50" s="52"/>
      <c r="AG50" s="52"/>
      <c r="AH50" s="52"/>
      <c r="AI50" s="52" t="s">
        <v>28</v>
      </c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6" t="s">
        <v>328</v>
      </c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>
        <f>BW51+BW52</f>
        <v>0</v>
      </c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>
        <f>-BW50</f>
        <v>0</v>
      </c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99"/>
    </row>
    <row r="51" spans="1:110" ht="104.25" customHeight="1" hidden="1">
      <c r="A51" s="43" t="s">
        <v>148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4"/>
      <c r="AC51" s="45" t="s">
        <v>205</v>
      </c>
      <c r="AD51" s="46"/>
      <c r="AE51" s="46"/>
      <c r="AF51" s="46"/>
      <c r="AG51" s="46"/>
      <c r="AH51" s="46"/>
      <c r="AI51" s="46" t="s">
        <v>29</v>
      </c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7" t="s">
        <v>328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>
        <f>-BW51</f>
        <v>0</v>
      </c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8"/>
    </row>
    <row r="52" spans="1:110" ht="63" customHeight="1" hidden="1">
      <c r="A52" s="43" t="s">
        <v>141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5" t="s">
        <v>205</v>
      </c>
      <c r="AD52" s="46"/>
      <c r="AE52" s="46"/>
      <c r="AF52" s="46"/>
      <c r="AG52" s="46"/>
      <c r="AH52" s="46"/>
      <c r="AI52" s="46" t="s">
        <v>140</v>
      </c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7" t="s">
        <v>328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>
        <f>-BW52</f>
        <v>0</v>
      </c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8"/>
    </row>
    <row r="53" spans="1:110" s="21" customFormat="1" ht="86.25" customHeight="1" hidden="1">
      <c r="A53" s="49" t="s">
        <v>185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1" t="s">
        <v>205</v>
      </c>
      <c r="AD53" s="52"/>
      <c r="AE53" s="52"/>
      <c r="AF53" s="52"/>
      <c r="AG53" s="52"/>
      <c r="AH53" s="52"/>
      <c r="AI53" s="52" t="s">
        <v>164</v>
      </c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6" t="s">
        <v>328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>
        <f>BW54+BW55</f>
        <v>0</v>
      </c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>
        <f>-BW53</f>
        <v>0</v>
      </c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99"/>
    </row>
    <row r="54" spans="1:110" s="23" customFormat="1" ht="15" customHeight="1" hidden="1">
      <c r="A54" s="86" t="s">
        <v>186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7"/>
      <c r="AC54" s="59" t="s">
        <v>205</v>
      </c>
      <c r="AD54" s="60"/>
      <c r="AE54" s="60"/>
      <c r="AF54" s="60"/>
      <c r="AG54" s="60"/>
      <c r="AH54" s="60"/>
      <c r="AI54" s="60" t="s">
        <v>165</v>
      </c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1" t="s">
        <v>328</v>
      </c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>
        <v>0</v>
      </c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>
        <f t="shared" si="1"/>
        <v>0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2"/>
    </row>
    <row r="55" spans="1:110" s="23" customFormat="1" ht="77.25" customHeight="1" hidden="1">
      <c r="A55" s="86" t="s">
        <v>191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7"/>
      <c r="AC55" s="59" t="s">
        <v>205</v>
      </c>
      <c r="AD55" s="60"/>
      <c r="AE55" s="60"/>
      <c r="AF55" s="60"/>
      <c r="AG55" s="60"/>
      <c r="AH55" s="60"/>
      <c r="AI55" s="60" t="s">
        <v>184</v>
      </c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1" t="s">
        <v>328</v>
      </c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>
        <v>0</v>
      </c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>
        <f>-BW55</f>
        <v>0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2"/>
    </row>
    <row r="56" spans="1:110" s="21" customFormat="1" ht="36" customHeight="1" hidden="1">
      <c r="A56" s="49" t="s">
        <v>170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50"/>
      <c r="AC56" s="51" t="s">
        <v>205</v>
      </c>
      <c r="AD56" s="52"/>
      <c r="AE56" s="52"/>
      <c r="AF56" s="52"/>
      <c r="AG56" s="52"/>
      <c r="AH56" s="52"/>
      <c r="AI56" s="52" t="s">
        <v>30</v>
      </c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6" t="s">
        <v>328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>
        <f>BW57+BW58</f>
        <v>0</v>
      </c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>
        <f>-BW56</f>
        <v>0</v>
      </c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99"/>
    </row>
    <row r="57" spans="1:110" ht="83.25" customHeight="1" hidden="1">
      <c r="A57" s="43" t="s">
        <v>143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4"/>
      <c r="AC57" s="45" t="s">
        <v>205</v>
      </c>
      <c r="AD57" s="46"/>
      <c r="AE57" s="46"/>
      <c r="AF57" s="46"/>
      <c r="AG57" s="46"/>
      <c r="AH57" s="46"/>
      <c r="AI57" s="46" t="s">
        <v>32</v>
      </c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7" t="s">
        <v>328</v>
      </c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>
        <f>-BW57</f>
        <v>0</v>
      </c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8"/>
    </row>
    <row r="58" spans="1:110" ht="50.25" customHeight="1" hidden="1">
      <c r="A58" s="43" t="s">
        <v>157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4"/>
      <c r="AC58" s="45" t="s">
        <v>205</v>
      </c>
      <c r="AD58" s="46"/>
      <c r="AE58" s="46"/>
      <c r="AF58" s="46"/>
      <c r="AG58" s="46"/>
      <c r="AH58" s="46"/>
      <c r="AI58" s="46" t="s">
        <v>78</v>
      </c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7" t="s">
        <v>328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>
        <f>-BW58</f>
        <v>0</v>
      </c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8"/>
    </row>
    <row r="59" spans="1:110" s="21" customFormat="1" ht="25.5" customHeight="1">
      <c r="A59" s="49" t="s">
        <v>245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50"/>
      <c r="AC59" s="51" t="s">
        <v>205</v>
      </c>
      <c r="AD59" s="52"/>
      <c r="AE59" s="52"/>
      <c r="AF59" s="52"/>
      <c r="AG59" s="52"/>
      <c r="AH59" s="52"/>
      <c r="AI59" s="52" t="s">
        <v>33</v>
      </c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6" t="str">
        <f>BC60</f>
        <v>-</v>
      </c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>
        <f>BW60</f>
        <v>-955881.2</v>
      </c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67" t="s">
        <v>328</v>
      </c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70"/>
    </row>
    <row r="60" spans="1:110" s="21" customFormat="1" ht="18" customHeight="1">
      <c r="A60" s="49" t="s">
        <v>245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50"/>
      <c r="AC60" s="51" t="s">
        <v>205</v>
      </c>
      <c r="AD60" s="52"/>
      <c r="AE60" s="52"/>
      <c r="AF60" s="52"/>
      <c r="AG60" s="52"/>
      <c r="AH60" s="52"/>
      <c r="AI60" s="52" t="s">
        <v>34</v>
      </c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67" t="str">
        <f>BC61</f>
        <v>-</v>
      </c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56">
        <f>SUM(BW61:CN63)</f>
        <v>-955881.2</v>
      </c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67" t="s">
        <v>328</v>
      </c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70"/>
    </row>
    <row r="61" spans="1:110" ht="64.5" customHeight="1">
      <c r="A61" s="43" t="s">
        <v>81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4"/>
      <c r="AC61" s="45" t="s">
        <v>205</v>
      </c>
      <c r="AD61" s="46"/>
      <c r="AE61" s="46"/>
      <c r="AF61" s="46"/>
      <c r="AG61" s="46"/>
      <c r="AH61" s="46"/>
      <c r="AI61" s="46" t="s">
        <v>35</v>
      </c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7" t="s">
        <v>328</v>
      </c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>
        <v>-955881.2</v>
      </c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67" t="s">
        <v>328</v>
      </c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70"/>
    </row>
    <row r="62" spans="1:110" ht="36" customHeight="1" hidden="1">
      <c r="A62" s="43" t="s">
        <v>82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4"/>
      <c r="AC62" s="45" t="s">
        <v>205</v>
      </c>
      <c r="AD62" s="46"/>
      <c r="AE62" s="46"/>
      <c r="AF62" s="46"/>
      <c r="AG62" s="46"/>
      <c r="AH62" s="46"/>
      <c r="AI62" s="46" t="s">
        <v>79</v>
      </c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7" t="s">
        <v>328</v>
      </c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>
        <v>0</v>
      </c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 t="s">
        <v>328</v>
      </c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8"/>
    </row>
    <row r="63" spans="1:110" ht="82.5" customHeight="1" hidden="1">
      <c r="A63" s="43" t="s">
        <v>389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5" t="s">
        <v>205</v>
      </c>
      <c r="AD63" s="46"/>
      <c r="AE63" s="46"/>
      <c r="AF63" s="46"/>
      <c r="AG63" s="46"/>
      <c r="AH63" s="46"/>
      <c r="AI63" s="46" t="s">
        <v>386</v>
      </c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7" t="s">
        <v>328</v>
      </c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>
        <v>0</v>
      </c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 t="s">
        <v>328</v>
      </c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8"/>
    </row>
    <row r="64" spans="1:110" s="21" customFormat="1" ht="49.5" customHeight="1" hidden="1">
      <c r="A64" s="49" t="s">
        <v>167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50"/>
      <c r="AC64" s="51" t="s">
        <v>205</v>
      </c>
      <c r="AD64" s="52"/>
      <c r="AE64" s="52"/>
      <c r="AF64" s="52"/>
      <c r="AG64" s="52"/>
      <c r="AH64" s="52"/>
      <c r="AI64" s="52" t="s">
        <v>166</v>
      </c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67" t="s">
        <v>328</v>
      </c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9"/>
      <c r="BW64" s="56">
        <f>BW65+BW66+BW67</f>
        <v>0</v>
      </c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>
        <f>-BW64</f>
        <v>0</v>
      </c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99"/>
    </row>
    <row r="65" spans="1:110" ht="48" customHeight="1" hidden="1">
      <c r="A65" s="43" t="s">
        <v>167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5" t="s">
        <v>205</v>
      </c>
      <c r="AD65" s="46"/>
      <c r="AE65" s="46"/>
      <c r="AF65" s="46"/>
      <c r="AG65" s="46"/>
      <c r="AH65" s="46"/>
      <c r="AI65" s="46" t="s">
        <v>168</v>
      </c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7" t="s">
        <v>328</v>
      </c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56">
        <f>-BW65</f>
        <v>0</v>
      </c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99"/>
    </row>
    <row r="66" spans="1:110" s="23" customFormat="1" ht="48" customHeight="1" hidden="1">
      <c r="A66" s="86" t="s">
        <v>167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7"/>
      <c r="AC66" s="59" t="s">
        <v>205</v>
      </c>
      <c r="AD66" s="60"/>
      <c r="AE66" s="60"/>
      <c r="AF66" s="60"/>
      <c r="AG66" s="60"/>
      <c r="AH66" s="60"/>
      <c r="AI66" s="60" t="s">
        <v>194</v>
      </c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1" t="s">
        <v>328</v>
      </c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1">
        <v>0</v>
      </c>
      <c r="BX66" s="61"/>
      <c r="BY66" s="61"/>
      <c r="BZ66" s="61"/>
      <c r="CA66" s="61"/>
      <c r="CB66" s="61"/>
      <c r="CC66" s="61"/>
      <c r="CD66" s="61"/>
      <c r="CE66" s="61"/>
      <c r="CF66" s="61"/>
      <c r="CG66" s="61"/>
      <c r="CH66" s="61"/>
      <c r="CI66" s="61"/>
      <c r="CJ66" s="61"/>
      <c r="CK66" s="61"/>
      <c r="CL66" s="61"/>
      <c r="CM66" s="61"/>
      <c r="CN66" s="61"/>
      <c r="CO66" s="61">
        <f>-BW66</f>
        <v>0</v>
      </c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/>
      <c r="DF66" s="62"/>
    </row>
    <row r="67" spans="1:110" s="23" customFormat="1" ht="15" customHeight="1" hidden="1">
      <c r="A67" s="86" t="s">
        <v>167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7"/>
      <c r="AC67" s="59" t="s">
        <v>205</v>
      </c>
      <c r="AD67" s="60"/>
      <c r="AE67" s="60"/>
      <c r="AF67" s="60"/>
      <c r="AG67" s="60"/>
      <c r="AH67" s="60"/>
      <c r="AI67" s="60" t="s">
        <v>195</v>
      </c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1" t="s">
        <v>328</v>
      </c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>
        <v>0</v>
      </c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>
        <v>0</v>
      </c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2"/>
    </row>
    <row r="68" spans="1:110" s="23" customFormat="1" ht="18" customHeight="1" hidden="1">
      <c r="A68" s="86" t="s">
        <v>180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7"/>
      <c r="AC68" s="59" t="s">
        <v>205</v>
      </c>
      <c r="AD68" s="60"/>
      <c r="AE68" s="60"/>
      <c r="AF68" s="60"/>
      <c r="AG68" s="60"/>
      <c r="AH68" s="60"/>
      <c r="AI68" s="60" t="s">
        <v>332</v>
      </c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1" t="s">
        <v>328</v>
      </c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0</v>
      </c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47">
        <f>-BW68</f>
        <v>0</v>
      </c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8"/>
    </row>
    <row r="69" spans="1:110" s="21" customFormat="1" ht="48" customHeight="1" hidden="1">
      <c r="A69" s="49" t="s">
        <v>228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50"/>
      <c r="AC69" s="51" t="s">
        <v>205</v>
      </c>
      <c r="AD69" s="52"/>
      <c r="AE69" s="52"/>
      <c r="AF69" s="52"/>
      <c r="AG69" s="52"/>
      <c r="AH69" s="52"/>
      <c r="AI69" s="52" t="s">
        <v>166</v>
      </c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67" t="s">
        <v>328</v>
      </c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9"/>
      <c r="BW69" s="56">
        <f>BW70+BW71</f>
        <v>0</v>
      </c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>
        <f>-BW69</f>
        <v>0</v>
      </c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99"/>
    </row>
    <row r="70" spans="1:110" s="23" customFormat="1" ht="41.25" customHeight="1" hidden="1">
      <c r="A70" s="43" t="s">
        <v>159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4"/>
      <c r="AC70" s="59" t="s">
        <v>205</v>
      </c>
      <c r="AD70" s="60"/>
      <c r="AE70" s="60"/>
      <c r="AF70" s="60"/>
      <c r="AG70" s="60"/>
      <c r="AH70" s="60"/>
      <c r="AI70" s="60" t="s">
        <v>168</v>
      </c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1" t="s">
        <v>328</v>
      </c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>
        <v>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47">
        <f>-BW70</f>
        <v>0</v>
      </c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8"/>
    </row>
    <row r="71" spans="1:110" s="23" customFormat="1" ht="79.5" customHeight="1" hidden="1">
      <c r="A71" s="43" t="s">
        <v>159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4"/>
      <c r="AC71" s="59" t="s">
        <v>205</v>
      </c>
      <c r="AD71" s="60"/>
      <c r="AE71" s="60"/>
      <c r="AF71" s="60"/>
      <c r="AG71" s="60"/>
      <c r="AH71" s="60"/>
      <c r="AI71" s="60" t="s">
        <v>194</v>
      </c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1" t="s">
        <v>328</v>
      </c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>
        <v>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47">
        <f>-BW71</f>
        <v>0</v>
      </c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8"/>
    </row>
    <row r="72" spans="1:111" s="34" customFormat="1" ht="27.75" customHeight="1">
      <c r="A72" s="88" t="s">
        <v>246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9"/>
      <c r="AC72" s="156" t="s">
        <v>205</v>
      </c>
      <c r="AD72" s="90"/>
      <c r="AE72" s="90"/>
      <c r="AF72" s="90"/>
      <c r="AG72" s="90"/>
      <c r="AH72" s="90"/>
      <c r="AI72" s="90" t="s">
        <v>36</v>
      </c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85">
        <f>BC73+BC78</f>
        <v>4585900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>
        <f>BW73+BW78</f>
        <v>292104.56</v>
      </c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96">
        <f>BC72-BW72</f>
        <v>4293795.44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8"/>
      <c r="DG72" s="33"/>
    </row>
    <row r="73" spans="1:110" s="21" customFormat="1" ht="22.5" customHeight="1">
      <c r="A73" s="49" t="s">
        <v>121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50"/>
      <c r="AC73" s="51" t="s">
        <v>205</v>
      </c>
      <c r="AD73" s="52"/>
      <c r="AE73" s="52"/>
      <c r="AF73" s="52"/>
      <c r="AG73" s="52"/>
      <c r="AH73" s="52"/>
      <c r="AI73" s="52" t="s">
        <v>37</v>
      </c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6">
        <f>SUM(BC74)</f>
        <v>185900</v>
      </c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>
        <f>BW74</f>
        <v>-1157.11</v>
      </c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67">
        <f>BC73-BW73</f>
        <v>187057.11</v>
      </c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70"/>
    </row>
    <row r="74" spans="1:111" s="21" customFormat="1" ht="75" customHeight="1">
      <c r="A74" s="49" t="s">
        <v>156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50"/>
      <c r="AC74" s="51" t="s">
        <v>205</v>
      </c>
      <c r="AD74" s="52"/>
      <c r="AE74" s="52"/>
      <c r="AF74" s="52"/>
      <c r="AG74" s="52"/>
      <c r="AH74" s="52"/>
      <c r="AI74" s="52" t="s">
        <v>38</v>
      </c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6">
        <f>BC75</f>
        <v>185900</v>
      </c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>
        <f>SUM(BW75:CN77)</f>
        <v>-1157.11</v>
      </c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67">
        <f>BC74-BW74</f>
        <v>187057.11</v>
      </c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70"/>
      <c r="DG74" s="28"/>
    </row>
    <row r="75" spans="1:110" ht="111.75" customHeight="1">
      <c r="A75" s="43" t="s">
        <v>345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4"/>
      <c r="AC75" s="45" t="s">
        <v>205</v>
      </c>
      <c r="AD75" s="46"/>
      <c r="AE75" s="46"/>
      <c r="AF75" s="46"/>
      <c r="AG75" s="46"/>
      <c r="AH75" s="46"/>
      <c r="AI75" s="46" t="s">
        <v>39</v>
      </c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7">
        <v>185900</v>
      </c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>
        <v>-1176.77</v>
      </c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67">
        <f>BC75-BW75</f>
        <v>187076.77</v>
      </c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70"/>
    </row>
    <row r="76" spans="1:110" ht="87" customHeight="1">
      <c r="A76" s="43" t="s">
        <v>346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4"/>
      <c r="AC76" s="45" t="s">
        <v>205</v>
      </c>
      <c r="AD76" s="46"/>
      <c r="AE76" s="46"/>
      <c r="AF76" s="46"/>
      <c r="AG76" s="46"/>
      <c r="AH76" s="46"/>
      <c r="AI76" s="46" t="s">
        <v>67</v>
      </c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7" t="s">
        <v>328</v>
      </c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>
        <v>19.66</v>
      </c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71" t="s">
        <v>328</v>
      </c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3"/>
    </row>
    <row r="77" spans="1:110" ht="83.25" customHeight="1" hidden="1">
      <c r="A77" s="43" t="s">
        <v>188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4"/>
      <c r="AC77" s="45" t="s">
        <v>205</v>
      </c>
      <c r="AD77" s="46"/>
      <c r="AE77" s="46"/>
      <c r="AF77" s="46"/>
      <c r="AG77" s="46"/>
      <c r="AH77" s="46"/>
      <c r="AI77" s="46" t="s">
        <v>68</v>
      </c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7" t="s">
        <v>328</v>
      </c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>
        <v>0</v>
      </c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>
        <f>-BW77</f>
        <v>0</v>
      </c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8"/>
    </row>
    <row r="78" spans="1:110" s="21" customFormat="1" ht="20.25" customHeight="1">
      <c r="A78" s="49" t="s">
        <v>248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50"/>
      <c r="AC78" s="51" t="s">
        <v>205</v>
      </c>
      <c r="AD78" s="52"/>
      <c r="AE78" s="52"/>
      <c r="AF78" s="52"/>
      <c r="AG78" s="52"/>
      <c r="AH78" s="52"/>
      <c r="AI78" s="52" t="s">
        <v>40</v>
      </c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6">
        <f>SUM(BC79+BC83)</f>
        <v>4400000</v>
      </c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>
        <f>BW79+BW83</f>
        <v>293261.67</v>
      </c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67">
        <f>BC78-BW78</f>
        <v>4106738.33</v>
      </c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70"/>
    </row>
    <row r="79" spans="1:110" s="21" customFormat="1" ht="27.75" customHeight="1">
      <c r="A79" s="49" t="s">
        <v>154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50"/>
      <c r="AC79" s="51" t="s">
        <v>205</v>
      </c>
      <c r="AD79" s="52"/>
      <c r="AE79" s="52"/>
      <c r="AF79" s="52"/>
      <c r="AG79" s="52"/>
      <c r="AH79" s="52"/>
      <c r="AI79" s="52" t="s">
        <v>6</v>
      </c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6">
        <f>BC80</f>
        <v>447000</v>
      </c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>
        <f>BW80</f>
        <v>261465.47999999998</v>
      </c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67">
        <f>BC79-BW79</f>
        <v>185534.52000000002</v>
      </c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70"/>
    </row>
    <row r="80" spans="1:110" s="21" customFormat="1" ht="49.5" customHeight="1">
      <c r="A80" s="49" t="s">
        <v>149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50"/>
      <c r="AC80" s="51" t="s">
        <v>205</v>
      </c>
      <c r="AD80" s="52"/>
      <c r="AE80" s="52"/>
      <c r="AF80" s="52"/>
      <c r="AG80" s="52"/>
      <c r="AH80" s="52"/>
      <c r="AI80" s="52" t="s">
        <v>65</v>
      </c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6">
        <f>BC81</f>
        <v>447000</v>
      </c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>
        <f>SUM(BW81:CN82)</f>
        <v>261465.47999999998</v>
      </c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67">
        <f>BC80-BW80</f>
        <v>185534.52000000002</v>
      </c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70"/>
    </row>
    <row r="81" spans="1:110" ht="97.5" customHeight="1">
      <c r="A81" s="43" t="s">
        <v>344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5" t="s">
        <v>205</v>
      </c>
      <c r="AD81" s="46"/>
      <c r="AE81" s="46"/>
      <c r="AF81" s="46"/>
      <c r="AG81" s="46"/>
      <c r="AH81" s="46"/>
      <c r="AI81" s="46" t="s">
        <v>66</v>
      </c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7">
        <v>447000</v>
      </c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>
        <v>257925.96</v>
      </c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67">
        <f>BC81-BW81</f>
        <v>189074.04</v>
      </c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70"/>
    </row>
    <row r="82" spans="1:110" ht="70.5" customHeight="1">
      <c r="A82" s="43" t="s">
        <v>86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5" t="s">
        <v>205</v>
      </c>
      <c r="AD82" s="46"/>
      <c r="AE82" s="46"/>
      <c r="AF82" s="46"/>
      <c r="AG82" s="46"/>
      <c r="AH82" s="46"/>
      <c r="AI82" s="46" t="s">
        <v>80</v>
      </c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7" t="s">
        <v>328</v>
      </c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>
        <v>3539.52</v>
      </c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 t="s">
        <v>328</v>
      </c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8"/>
    </row>
    <row r="83" spans="1:110" s="21" customFormat="1" ht="30" customHeight="1">
      <c r="A83" s="49" t="s">
        <v>155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51" t="s">
        <v>205</v>
      </c>
      <c r="AD83" s="52"/>
      <c r="AE83" s="52"/>
      <c r="AF83" s="52"/>
      <c r="AG83" s="52"/>
      <c r="AH83" s="52"/>
      <c r="AI83" s="52" t="s">
        <v>70</v>
      </c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6">
        <f>BC84</f>
        <v>3953000</v>
      </c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>
        <f>BW84</f>
        <v>31796.190000000002</v>
      </c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67">
        <f>BC83-BW83</f>
        <v>3921203.81</v>
      </c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70"/>
    </row>
    <row r="84" spans="1:110" s="21" customFormat="1" ht="68.25" customHeight="1">
      <c r="A84" s="49" t="s">
        <v>153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50"/>
      <c r="AC84" s="51" t="s">
        <v>205</v>
      </c>
      <c r="AD84" s="52"/>
      <c r="AE84" s="52"/>
      <c r="AF84" s="52"/>
      <c r="AG84" s="52"/>
      <c r="AH84" s="52"/>
      <c r="AI84" s="52" t="s">
        <v>69</v>
      </c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6">
        <f>BC85</f>
        <v>3953000</v>
      </c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>
        <f>SUM(BW85:CN88)</f>
        <v>31796.190000000002</v>
      </c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67">
        <f>BC84-BW84</f>
        <v>3921203.81</v>
      </c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70"/>
    </row>
    <row r="85" spans="1:110" ht="111" customHeight="1">
      <c r="A85" s="43" t="s">
        <v>340</v>
      </c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5" t="s">
        <v>205</v>
      </c>
      <c r="AD85" s="46"/>
      <c r="AE85" s="46"/>
      <c r="AF85" s="46"/>
      <c r="AG85" s="46"/>
      <c r="AH85" s="46"/>
      <c r="AI85" s="46" t="s">
        <v>71</v>
      </c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7">
        <v>3953000</v>
      </c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>
        <v>27948.77</v>
      </c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67">
        <f>BC85-BW85</f>
        <v>3925051.23</v>
      </c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70"/>
    </row>
    <row r="86" spans="1:110" ht="84.75" customHeight="1">
      <c r="A86" s="43" t="s">
        <v>347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5" t="s">
        <v>205</v>
      </c>
      <c r="AD86" s="46"/>
      <c r="AE86" s="46"/>
      <c r="AF86" s="46"/>
      <c r="AG86" s="46"/>
      <c r="AH86" s="46"/>
      <c r="AI86" s="46" t="s">
        <v>73</v>
      </c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7" t="s">
        <v>328</v>
      </c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>
        <v>4293.22</v>
      </c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71" t="s">
        <v>328</v>
      </c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3"/>
    </row>
    <row r="87" spans="1:110" s="23" customFormat="1" ht="109.5" customHeight="1">
      <c r="A87" s="43" t="s">
        <v>89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5" t="s">
        <v>205</v>
      </c>
      <c r="AD87" s="46"/>
      <c r="AE87" s="46"/>
      <c r="AF87" s="46"/>
      <c r="AG87" s="46"/>
      <c r="AH87" s="46"/>
      <c r="AI87" s="46" t="s">
        <v>72</v>
      </c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7" t="s">
        <v>328</v>
      </c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>
        <v>-445.8</v>
      </c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 t="s">
        <v>328</v>
      </c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8"/>
    </row>
    <row r="88" spans="1:110" s="23" customFormat="1" ht="80.25" customHeight="1" hidden="1">
      <c r="A88" s="43" t="s">
        <v>144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4"/>
      <c r="AC88" s="59"/>
      <c r="AD88" s="60"/>
      <c r="AE88" s="60"/>
      <c r="AF88" s="60"/>
      <c r="AG88" s="60"/>
      <c r="AH88" s="60"/>
      <c r="AI88" s="46" t="s">
        <v>319</v>
      </c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7" t="s">
        <v>328</v>
      </c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>
        <v>0</v>
      </c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>
        <f>BW88</f>
        <v>0</v>
      </c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8"/>
    </row>
    <row r="89" spans="1:111" s="35" customFormat="1" ht="21.75" customHeight="1">
      <c r="A89" s="88" t="s">
        <v>249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9"/>
      <c r="AC89" s="156" t="s">
        <v>205</v>
      </c>
      <c r="AD89" s="90"/>
      <c r="AE89" s="90"/>
      <c r="AF89" s="90"/>
      <c r="AG89" s="90"/>
      <c r="AH89" s="90"/>
      <c r="AI89" s="90" t="s">
        <v>41</v>
      </c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85">
        <f>BC90</f>
        <v>200000</v>
      </c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>
        <f>BW90</f>
        <v>26600</v>
      </c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96">
        <f>BC89-BW89</f>
        <v>173400</v>
      </c>
      <c r="CP89" s="97"/>
      <c r="CQ89" s="97"/>
      <c r="CR89" s="97"/>
      <c r="CS89" s="97"/>
      <c r="CT89" s="97"/>
      <c r="CU89" s="97"/>
      <c r="CV89" s="97"/>
      <c r="CW89" s="97"/>
      <c r="CX89" s="97"/>
      <c r="CY89" s="97"/>
      <c r="CZ89" s="97"/>
      <c r="DA89" s="97"/>
      <c r="DB89" s="97"/>
      <c r="DC89" s="97"/>
      <c r="DD89" s="97"/>
      <c r="DE89" s="97"/>
      <c r="DF89" s="98"/>
      <c r="DG89" s="33"/>
    </row>
    <row r="90" spans="1:110" ht="69" customHeight="1">
      <c r="A90" s="43" t="s">
        <v>74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5" t="s">
        <v>205</v>
      </c>
      <c r="AD90" s="46"/>
      <c r="AE90" s="46"/>
      <c r="AF90" s="46"/>
      <c r="AG90" s="46"/>
      <c r="AH90" s="46"/>
      <c r="AI90" s="46" t="s">
        <v>391</v>
      </c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7">
        <f>BC91</f>
        <v>200000</v>
      </c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>
        <f>BW91</f>
        <v>26600</v>
      </c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67">
        <f>BC90-BW90</f>
        <v>173400</v>
      </c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70"/>
    </row>
    <row r="91" spans="1:110" ht="106.5" customHeight="1">
      <c r="A91" s="43" t="s">
        <v>110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5" t="s">
        <v>205</v>
      </c>
      <c r="AD91" s="46"/>
      <c r="AE91" s="46"/>
      <c r="AF91" s="46"/>
      <c r="AG91" s="46"/>
      <c r="AH91" s="46"/>
      <c r="AI91" s="46" t="s">
        <v>42</v>
      </c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7">
        <v>200000</v>
      </c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>
        <f>BW92</f>
        <v>26600</v>
      </c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67">
        <f>BC91-BW91</f>
        <v>173400</v>
      </c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70"/>
    </row>
    <row r="92" spans="1:110" ht="107.25" customHeight="1">
      <c r="A92" s="43" t="s">
        <v>110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5" t="s">
        <v>205</v>
      </c>
      <c r="AD92" s="46"/>
      <c r="AE92" s="46"/>
      <c r="AF92" s="46"/>
      <c r="AG92" s="46"/>
      <c r="AH92" s="46"/>
      <c r="AI92" s="46" t="s">
        <v>43</v>
      </c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7" t="s">
        <v>328</v>
      </c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>
        <v>26600</v>
      </c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 t="s">
        <v>328</v>
      </c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8"/>
    </row>
    <row r="93" spans="1:110" ht="93" customHeight="1" hidden="1">
      <c r="A93" s="43" t="s">
        <v>110</v>
      </c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5" t="s">
        <v>205</v>
      </c>
      <c r="AD93" s="46"/>
      <c r="AE93" s="46"/>
      <c r="AF93" s="46"/>
      <c r="AG93" s="46"/>
      <c r="AH93" s="46"/>
      <c r="AI93" s="46" t="s">
        <v>119</v>
      </c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7" t="s">
        <v>328</v>
      </c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>
        <v>0</v>
      </c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>
        <f>-BW93</f>
        <v>0</v>
      </c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8"/>
    </row>
    <row r="94" spans="1:110" s="21" customFormat="1" ht="54" customHeight="1" hidden="1">
      <c r="A94" s="49" t="s">
        <v>333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50"/>
      <c r="AC94" s="51" t="s">
        <v>205</v>
      </c>
      <c r="AD94" s="52"/>
      <c r="AE94" s="52"/>
      <c r="AF94" s="52"/>
      <c r="AG94" s="52"/>
      <c r="AH94" s="52"/>
      <c r="AI94" s="52" t="s">
        <v>334</v>
      </c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6" t="str">
        <f>BC95</f>
        <v>-</v>
      </c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>
        <f>BW95</f>
        <v>0</v>
      </c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>
        <f aca="true" t="shared" si="2" ref="CO94:CO99">-BW94</f>
        <v>0</v>
      </c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99"/>
    </row>
    <row r="95" spans="1:110" s="21" customFormat="1" ht="15" customHeight="1" hidden="1">
      <c r="A95" s="49" t="s">
        <v>111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50"/>
      <c r="AC95" s="51" t="s">
        <v>205</v>
      </c>
      <c r="AD95" s="52"/>
      <c r="AE95" s="52"/>
      <c r="AF95" s="52"/>
      <c r="AG95" s="52"/>
      <c r="AH95" s="52"/>
      <c r="AI95" s="52" t="s">
        <v>335</v>
      </c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6" t="str">
        <f>BC96</f>
        <v>-</v>
      </c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>
        <f>BW96</f>
        <v>0</v>
      </c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>
        <f t="shared" si="2"/>
        <v>0</v>
      </c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99"/>
    </row>
    <row r="96" spans="1:110" ht="32.25" customHeight="1" hidden="1">
      <c r="A96" s="43" t="s">
        <v>336</v>
      </c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4"/>
      <c r="AC96" s="45" t="s">
        <v>205</v>
      </c>
      <c r="AD96" s="46"/>
      <c r="AE96" s="46"/>
      <c r="AF96" s="46"/>
      <c r="AG96" s="46"/>
      <c r="AH96" s="46"/>
      <c r="AI96" s="46" t="s">
        <v>337</v>
      </c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7" t="s">
        <v>328</v>
      </c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>
        <f>BW97</f>
        <v>0</v>
      </c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>
        <f t="shared" si="2"/>
        <v>0</v>
      </c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8"/>
    </row>
    <row r="97" spans="1:110" ht="42.75" customHeight="1" hidden="1">
      <c r="A97" s="43" t="s">
        <v>112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4"/>
      <c r="AC97" s="45" t="s">
        <v>205</v>
      </c>
      <c r="AD97" s="46"/>
      <c r="AE97" s="46"/>
      <c r="AF97" s="46"/>
      <c r="AG97" s="46"/>
      <c r="AH97" s="46"/>
      <c r="AI97" s="46" t="s">
        <v>363</v>
      </c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7" t="s">
        <v>328</v>
      </c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>
        <f>BW99+BW98</f>
        <v>0</v>
      </c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>
        <f t="shared" si="2"/>
        <v>0</v>
      </c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8"/>
    </row>
    <row r="98" spans="1:110" s="23" customFormat="1" ht="60" customHeight="1" hidden="1">
      <c r="A98" s="86" t="s">
        <v>338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7"/>
      <c r="AC98" s="59" t="s">
        <v>205</v>
      </c>
      <c r="AD98" s="60"/>
      <c r="AE98" s="60"/>
      <c r="AF98" s="60"/>
      <c r="AG98" s="60"/>
      <c r="AH98" s="60"/>
      <c r="AI98" s="60" t="s">
        <v>364</v>
      </c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1" t="s">
        <v>328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/>
      <c r="BS98" s="61"/>
      <c r="BT98" s="61"/>
      <c r="BU98" s="61"/>
      <c r="BV98" s="61"/>
      <c r="BW98" s="61">
        <v>0</v>
      </c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/>
      <c r="CJ98" s="61"/>
      <c r="CK98" s="61"/>
      <c r="CL98" s="61"/>
      <c r="CM98" s="61"/>
      <c r="CN98" s="61"/>
      <c r="CO98" s="47">
        <f t="shared" si="2"/>
        <v>0</v>
      </c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8"/>
    </row>
    <row r="99" spans="1:110" s="23" customFormat="1" ht="23.25" customHeight="1" hidden="1">
      <c r="A99" s="86" t="s">
        <v>338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7"/>
      <c r="AC99" s="59" t="s">
        <v>205</v>
      </c>
      <c r="AD99" s="60"/>
      <c r="AE99" s="60"/>
      <c r="AF99" s="60"/>
      <c r="AG99" s="60"/>
      <c r="AH99" s="60"/>
      <c r="AI99" s="60" t="s">
        <v>351</v>
      </c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1" t="s">
        <v>328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>
        <v>0</v>
      </c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47">
        <f t="shared" si="2"/>
        <v>0</v>
      </c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8"/>
    </row>
    <row r="100" spans="1:111" s="35" customFormat="1" ht="54" customHeight="1">
      <c r="A100" s="88" t="s">
        <v>250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9"/>
      <c r="AC100" s="156" t="s">
        <v>205</v>
      </c>
      <c r="AD100" s="90"/>
      <c r="AE100" s="90"/>
      <c r="AF100" s="90"/>
      <c r="AG100" s="90"/>
      <c r="AH100" s="90"/>
      <c r="AI100" s="90" t="s">
        <v>192</v>
      </c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  <c r="BA100" s="90"/>
      <c r="BB100" s="90"/>
      <c r="BC100" s="85">
        <f>BC101</f>
        <v>258200</v>
      </c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>
        <f>BW101</f>
        <v>1769.98</v>
      </c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96">
        <f aca="true" t="shared" si="3" ref="CO100:CO107">BC100-BW100</f>
        <v>256430.02</v>
      </c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8"/>
      <c r="DG100" s="33"/>
    </row>
    <row r="101" spans="1:110" s="21" customFormat="1" ht="129" customHeight="1">
      <c r="A101" s="49" t="s">
        <v>162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50"/>
      <c r="AC101" s="51" t="s">
        <v>205</v>
      </c>
      <c r="AD101" s="52"/>
      <c r="AE101" s="52"/>
      <c r="AF101" s="52"/>
      <c r="AG101" s="52"/>
      <c r="AH101" s="52"/>
      <c r="AI101" s="52" t="s">
        <v>193</v>
      </c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6">
        <f>BC102+BC106+BC104</f>
        <v>258200</v>
      </c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67">
        <f>BW106</f>
        <v>1769.98</v>
      </c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9"/>
      <c r="CO101" s="67">
        <f t="shared" si="3"/>
        <v>256430.02</v>
      </c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70"/>
    </row>
    <row r="102" spans="1:110" s="21" customFormat="1" ht="99" customHeight="1" hidden="1">
      <c r="A102" s="49" t="s">
        <v>113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50"/>
      <c r="AC102" s="51" t="s">
        <v>205</v>
      </c>
      <c r="AD102" s="52"/>
      <c r="AE102" s="52"/>
      <c r="AF102" s="52"/>
      <c r="AG102" s="52"/>
      <c r="AH102" s="52"/>
      <c r="AI102" s="52" t="s">
        <v>44</v>
      </c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6">
        <f>BC103</f>
        <v>0</v>
      </c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>
        <f>BW103</f>
        <v>0</v>
      </c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>
        <f t="shared" si="3"/>
        <v>0</v>
      </c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99"/>
    </row>
    <row r="103" spans="1:110" ht="105.75" customHeight="1" hidden="1">
      <c r="A103" s="43" t="s">
        <v>114</v>
      </c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5" t="s">
        <v>205</v>
      </c>
      <c r="AD103" s="46"/>
      <c r="AE103" s="46"/>
      <c r="AF103" s="46"/>
      <c r="AG103" s="46"/>
      <c r="AH103" s="46"/>
      <c r="AI103" s="46" t="s">
        <v>45</v>
      </c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>
        <v>0</v>
      </c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>
        <f t="shared" si="3"/>
        <v>0</v>
      </c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8"/>
    </row>
    <row r="104" spans="1:110" s="21" customFormat="1" ht="138" customHeight="1" hidden="1">
      <c r="A104" s="49" t="s">
        <v>152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50"/>
      <c r="AC104" s="51" t="s">
        <v>205</v>
      </c>
      <c r="AD104" s="52"/>
      <c r="AE104" s="52"/>
      <c r="AF104" s="52"/>
      <c r="AG104" s="52"/>
      <c r="AH104" s="52"/>
      <c r="AI104" s="52" t="s">
        <v>151</v>
      </c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6">
        <f>BC105</f>
        <v>0</v>
      </c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>
        <f>BW105</f>
        <v>0</v>
      </c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>
        <f t="shared" si="3"/>
        <v>0</v>
      </c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99"/>
    </row>
    <row r="105" spans="1:110" ht="96" customHeight="1" hidden="1">
      <c r="A105" s="43" t="s">
        <v>150</v>
      </c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4"/>
      <c r="AC105" s="45" t="s">
        <v>205</v>
      </c>
      <c r="AD105" s="46"/>
      <c r="AE105" s="46"/>
      <c r="AF105" s="46"/>
      <c r="AG105" s="46"/>
      <c r="AH105" s="46"/>
      <c r="AI105" s="46" t="s">
        <v>31</v>
      </c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7">
        <v>0</v>
      </c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>
        <v>0</v>
      </c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56">
        <f t="shared" si="3"/>
        <v>0</v>
      </c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99"/>
    </row>
    <row r="106" spans="1:110" s="21" customFormat="1" ht="70.5" customHeight="1">
      <c r="A106" s="49" t="s">
        <v>247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50"/>
      <c r="AC106" s="51" t="s">
        <v>205</v>
      </c>
      <c r="AD106" s="52"/>
      <c r="AE106" s="52"/>
      <c r="AF106" s="52"/>
      <c r="AG106" s="52"/>
      <c r="AH106" s="52"/>
      <c r="AI106" s="52" t="s">
        <v>49</v>
      </c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6">
        <f>BC107</f>
        <v>258200</v>
      </c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>
        <f>BW107</f>
        <v>1769.98</v>
      </c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67">
        <f t="shared" si="3"/>
        <v>256430.02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70"/>
    </row>
    <row r="107" spans="1:110" ht="53.25" customHeight="1">
      <c r="A107" s="43" t="s">
        <v>189</v>
      </c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5" t="s">
        <v>205</v>
      </c>
      <c r="AD107" s="46"/>
      <c r="AE107" s="46"/>
      <c r="AF107" s="46"/>
      <c r="AG107" s="46"/>
      <c r="AH107" s="46"/>
      <c r="AI107" s="46" t="s">
        <v>48</v>
      </c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7">
        <v>258200</v>
      </c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>
        <v>1769.98</v>
      </c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67">
        <f t="shared" si="3"/>
        <v>256430.02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70"/>
    </row>
    <row r="108" spans="1:110" s="21" customFormat="1" ht="39" customHeight="1" hidden="1">
      <c r="A108" s="49" t="s">
        <v>197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50"/>
      <c r="AC108" s="51" t="s">
        <v>205</v>
      </c>
      <c r="AD108" s="52"/>
      <c r="AE108" s="52"/>
      <c r="AF108" s="52"/>
      <c r="AG108" s="52"/>
      <c r="AH108" s="52"/>
      <c r="AI108" s="52" t="s">
        <v>196</v>
      </c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6" t="str">
        <f>BC109</f>
        <v>-</v>
      </c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 t="str">
        <f>BW109</f>
        <v>-</v>
      </c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 t="str">
        <f>BC108</f>
        <v>-</v>
      </c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99"/>
    </row>
    <row r="109" spans="1:110" s="21" customFormat="1" ht="66" customHeight="1" hidden="1">
      <c r="A109" s="49" t="s">
        <v>64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50"/>
      <c r="AC109" s="51" t="s">
        <v>205</v>
      </c>
      <c r="AD109" s="52"/>
      <c r="AE109" s="52"/>
      <c r="AF109" s="52"/>
      <c r="AG109" s="52"/>
      <c r="AH109" s="52"/>
      <c r="AI109" s="52" t="s">
        <v>198</v>
      </c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6" t="s">
        <v>328</v>
      </c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 t="str">
        <f>BW110</f>
        <v>-</v>
      </c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 t="str">
        <f>BC109</f>
        <v>-</v>
      </c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99"/>
    </row>
    <row r="110" spans="1:110" ht="60" customHeight="1" hidden="1">
      <c r="A110" s="43" t="s">
        <v>125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5" t="s">
        <v>205</v>
      </c>
      <c r="AD110" s="46"/>
      <c r="AE110" s="46"/>
      <c r="AF110" s="46"/>
      <c r="AG110" s="46"/>
      <c r="AH110" s="46"/>
      <c r="AI110" s="46" t="s">
        <v>199</v>
      </c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 t="s">
        <v>328</v>
      </c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>
        <f>BC110</f>
        <v>0</v>
      </c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8"/>
    </row>
    <row r="111" spans="1:111" s="35" customFormat="1" ht="38.25" customHeight="1" hidden="1">
      <c r="A111" s="92" t="s">
        <v>352</v>
      </c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3"/>
      <c r="AC111" s="94" t="s">
        <v>205</v>
      </c>
      <c r="AD111" s="95"/>
      <c r="AE111" s="95"/>
      <c r="AF111" s="95"/>
      <c r="AG111" s="95"/>
      <c r="AH111" s="95"/>
      <c r="AI111" s="95" t="s">
        <v>261</v>
      </c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84">
        <f>BC112+BC115</f>
        <v>0</v>
      </c>
      <c r="BD111" s="84"/>
      <c r="BE111" s="84"/>
      <c r="BF111" s="84"/>
      <c r="BG111" s="84"/>
      <c r="BH111" s="84"/>
      <c r="BI111" s="84"/>
      <c r="BJ111" s="84"/>
      <c r="BK111" s="84"/>
      <c r="BL111" s="84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4">
        <f>BW112+BW115</f>
        <v>0</v>
      </c>
      <c r="BX111" s="84"/>
      <c r="BY111" s="84"/>
      <c r="BZ111" s="84"/>
      <c r="CA111" s="84"/>
      <c r="CB111" s="84"/>
      <c r="CC111" s="84"/>
      <c r="CD111" s="84"/>
      <c r="CE111" s="84"/>
      <c r="CF111" s="84"/>
      <c r="CG111" s="84"/>
      <c r="CH111" s="84"/>
      <c r="CI111" s="84"/>
      <c r="CJ111" s="84"/>
      <c r="CK111" s="84"/>
      <c r="CL111" s="84"/>
      <c r="CM111" s="84"/>
      <c r="CN111" s="84"/>
      <c r="CO111" s="47">
        <f>BC111-BW111</f>
        <v>0</v>
      </c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8"/>
      <c r="DG111" s="33"/>
    </row>
    <row r="112" spans="1:110" s="21" customFormat="1" ht="125.25" customHeight="1" hidden="1">
      <c r="A112" s="49" t="s">
        <v>341</v>
      </c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3"/>
      <c r="AC112" s="51" t="s">
        <v>205</v>
      </c>
      <c r="AD112" s="52"/>
      <c r="AE112" s="52"/>
      <c r="AF112" s="52"/>
      <c r="AG112" s="52"/>
      <c r="AH112" s="52"/>
      <c r="AI112" s="52" t="s">
        <v>262</v>
      </c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6">
        <f>BC113</f>
        <v>0</v>
      </c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>
        <f>BW113</f>
        <v>0</v>
      </c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47">
        <f>BC112-BW112</f>
        <v>0</v>
      </c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8"/>
    </row>
    <row r="113" spans="1:110" s="21" customFormat="1" ht="130.5" customHeight="1" hidden="1">
      <c r="A113" s="49" t="s">
        <v>342</v>
      </c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3"/>
      <c r="AC113" s="51" t="s">
        <v>205</v>
      </c>
      <c r="AD113" s="52"/>
      <c r="AE113" s="52"/>
      <c r="AF113" s="52"/>
      <c r="AG113" s="52"/>
      <c r="AH113" s="52"/>
      <c r="AI113" s="52" t="s">
        <v>263</v>
      </c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6">
        <f>BC114</f>
        <v>0</v>
      </c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>
        <f>BW114</f>
        <v>0</v>
      </c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47">
        <f>BC113-BW113</f>
        <v>0</v>
      </c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8"/>
    </row>
    <row r="114" spans="1:110" ht="129" customHeight="1" hidden="1">
      <c r="A114" s="43" t="s">
        <v>343</v>
      </c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3"/>
      <c r="AC114" s="45" t="s">
        <v>205</v>
      </c>
      <c r="AD114" s="46"/>
      <c r="AE114" s="46"/>
      <c r="AF114" s="46"/>
      <c r="AG114" s="46"/>
      <c r="AH114" s="46"/>
      <c r="AI114" s="46" t="s">
        <v>20</v>
      </c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7">
        <v>0</v>
      </c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>
        <v>0</v>
      </c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>
        <f>BC114-BW114</f>
        <v>0</v>
      </c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8"/>
    </row>
    <row r="115" spans="1:110" s="21" customFormat="1" ht="57" customHeight="1" hidden="1">
      <c r="A115" s="49" t="s">
        <v>260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3"/>
      <c r="AC115" s="51" t="s">
        <v>205</v>
      </c>
      <c r="AD115" s="52"/>
      <c r="AE115" s="52"/>
      <c r="AF115" s="52"/>
      <c r="AG115" s="52"/>
      <c r="AH115" s="52"/>
      <c r="AI115" s="52" t="s">
        <v>264</v>
      </c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6">
        <f>BC116</f>
        <v>0</v>
      </c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>
        <f>BW116</f>
        <v>0</v>
      </c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 t="s">
        <v>328</v>
      </c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99"/>
    </row>
    <row r="116" spans="1:110" s="21" customFormat="1" ht="134.25" customHeight="1" hidden="1">
      <c r="A116" s="49" t="s">
        <v>342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3"/>
      <c r="AC116" s="51" t="s">
        <v>205</v>
      </c>
      <c r="AD116" s="52"/>
      <c r="AE116" s="52"/>
      <c r="AF116" s="52"/>
      <c r="AG116" s="52"/>
      <c r="AH116" s="52"/>
      <c r="AI116" s="52" t="s">
        <v>265</v>
      </c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6">
        <f>BC117</f>
        <v>0</v>
      </c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>
        <f>BW117</f>
        <v>0</v>
      </c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 t="s">
        <v>328</v>
      </c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99"/>
    </row>
    <row r="117" spans="1:110" ht="129.75" customHeight="1" hidden="1">
      <c r="A117" s="74" t="s">
        <v>342</v>
      </c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6"/>
      <c r="AC117" s="45" t="s">
        <v>205</v>
      </c>
      <c r="AD117" s="46"/>
      <c r="AE117" s="46"/>
      <c r="AF117" s="46"/>
      <c r="AG117" s="46"/>
      <c r="AH117" s="46"/>
      <c r="AI117" s="46" t="s">
        <v>284</v>
      </c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7">
        <v>0</v>
      </c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>
        <v>0</v>
      </c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 t="s">
        <v>328</v>
      </c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8"/>
    </row>
    <row r="118" spans="1:111" s="35" customFormat="1" ht="21.75" customHeight="1">
      <c r="A118" s="88" t="s">
        <v>118</v>
      </c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9"/>
      <c r="AC118" s="156" t="s">
        <v>205</v>
      </c>
      <c r="AD118" s="90"/>
      <c r="AE118" s="90"/>
      <c r="AF118" s="90"/>
      <c r="AG118" s="90"/>
      <c r="AH118" s="90"/>
      <c r="AI118" s="90" t="s">
        <v>373</v>
      </c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85">
        <f>BC119+BC123+BC128</f>
        <v>2000</v>
      </c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 t="s">
        <v>328</v>
      </c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>
        <f>BC118</f>
        <v>2000</v>
      </c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169"/>
      <c r="DG118" s="33"/>
    </row>
    <row r="119" spans="1:110" s="21" customFormat="1" ht="57" customHeight="1" hidden="1">
      <c r="A119" s="49" t="s">
        <v>267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50"/>
      <c r="AC119" s="63" t="s">
        <v>205</v>
      </c>
      <c r="AD119" s="64"/>
      <c r="AE119" s="64"/>
      <c r="AF119" s="64"/>
      <c r="AG119" s="64"/>
      <c r="AH119" s="65"/>
      <c r="AI119" s="66" t="s">
        <v>266</v>
      </c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5"/>
      <c r="BC119" s="67">
        <f>BC120</f>
        <v>0</v>
      </c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9"/>
      <c r="BW119" s="67">
        <f>BW120</f>
        <v>0</v>
      </c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9"/>
      <c r="CO119" s="67" t="s">
        <v>328</v>
      </c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70"/>
    </row>
    <row r="120" spans="1:110" ht="59.25" customHeight="1" hidden="1">
      <c r="A120" s="43" t="s">
        <v>268</v>
      </c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4"/>
      <c r="AC120" s="77" t="s">
        <v>205</v>
      </c>
      <c r="AD120" s="78"/>
      <c r="AE120" s="78"/>
      <c r="AF120" s="78"/>
      <c r="AG120" s="78"/>
      <c r="AH120" s="79"/>
      <c r="AI120" s="82" t="s">
        <v>269</v>
      </c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9"/>
      <c r="BC120" s="71">
        <v>0</v>
      </c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83"/>
      <c r="BW120" s="71">
        <v>0</v>
      </c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83"/>
      <c r="CO120" s="71" t="s">
        <v>328</v>
      </c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3"/>
    </row>
    <row r="121" spans="1:110" s="21" customFormat="1" ht="67.5" customHeight="1" hidden="1">
      <c r="A121" s="49" t="s">
        <v>9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50"/>
      <c r="AC121" s="51" t="s">
        <v>205</v>
      </c>
      <c r="AD121" s="52"/>
      <c r="AE121" s="52"/>
      <c r="AF121" s="52"/>
      <c r="AG121" s="52"/>
      <c r="AH121" s="52"/>
      <c r="AI121" s="52" t="s">
        <v>63</v>
      </c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6">
        <f>BC122</f>
        <v>0</v>
      </c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>
        <f>BW122</f>
        <v>0</v>
      </c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 t="s">
        <v>328</v>
      </c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99"/>
    </row>
    <row r="122" spans="1:110" ht="67.5" customHeight="1" hidden="1">
      <c r="A122" s="43" t="s">
        <v>11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4"/>
      <c r="AC122" s="45" t="s">
        <v>205</v>
      </c>
      <c r="AD122" s="46"/>
      <c r="AE122" s="46"/>
      <c r="AF122" s="46"/>
      <c r="AG122" s="46"/>
      <c r="AH122" s="46"/>
      <c r="AI122" s="46" t="s">
        <v>12</v>
      </c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7">
        <v>0</v>
      </c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>
        <v>0</v>
      </c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 t="s">
        <v>328</v>
      </c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8"/>
    </row>
    <row r="123" spans="1:110" s="21" customFormat="1" ht="83.25" customHeight="1" hidden="1">
      <c r="A123" s="49" t="s">
        <v>88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50"/>
      <c r="AC123" s="63" t="s">
        <v>205</v>
      </c>
      <c r="AD123" s="64"/>
      <c r="AE123" s="64"/>
      <c r="AF123" s="64"/>
      <c r="AG123" s="64"/>
      <c r="AH123" s="65"/>
      <c r="AI123" s="66" t="s">
        <v>282</v>
      </c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5"/>
      <c r="BC123" s="67">
        <f>BC125</f>
        <v>0</v>
      </c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9"/>
      <c r="BW123" s="67">
        <f>BW125</f>
        <v>0</v>
      </c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9"/>
      <c r="CO123" s="67" t="s">
        <v>328</v>
      </c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70"/>
    </row>
    <row r="124" spans="1:110" ht="58.5" customHeight="1" hidden="1">
      <c r="A124" s="43" t="s">
        <v>190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4"/>
      <c r="AC124" s="77" t="s">
        <v>205</v>
      </c>
      <c r="AD124" s="78"/>
      <c r="AE124" s="78"/>
      <c r="AF124" s="78"/>
      <c r="AG124" s="78"/>
      <c r="AH124" s="79"/>
      <c r="AI124" s="82" t="s">
        <v>109</v>
      </c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9"/>
      <c r="BC124" s="71" t="s">
        <v>328</v>
      </c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83"/>
      <c r="BW124" s="71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83"/>
      <c r="CO124" s="71">
        <f>-BW124</f>
        <v>0</v>
      </c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3"/>
    </row>
    <row r="125" spans="1:110" ht="98.25" customHeight="1" hidden="1">
      <c r="A125" s="43" t="s">
        <v>87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4"/>
      <c r="AC125" s="77" t="s">
        <v>205</v>
      </c>
      <c r="AD125" s="78"/>
      <c r="AE125" s="78"/>
      <c r="AF125" s="78"/>
      <c r="AG125" s="78"/>
      <c r="AH125" s="79"/>
      <c r="AI125" s="82" t="s">
        <v>374</v>
      </c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9"/>
      <c r="BC125" s="71">
        <v>0</v>
      </c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83"/>
      <c r="BW125" s="71">
        <v>0</v>
      </c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83"/>
      <c r="CO125" s="71" t="s">
        <v>328</v>
      </c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3"/>
    </row>
    <row r="126" spans="1:110" s="21" customFormat="1" ht="67.5" customHeight="1" hidden="1">
      <c r="A126" s="49" t="s">
        <v>9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50"/>
      <c r="AC126" s="51" t="s">
        <v>205</v>
      </c>
      <c r="AD126" s="52"/>
      <c r="AE126" s="52"/>
      <c r="AF126" s="52"/>
      <c r="AG126" s="52"/>
      <c r="AH126" s="52"/>
      <c r="AI126" s="52" t="s">
        <v>63</v>
      </c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6">
        <f>BC127</f>
        <v>0</v>
      </c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>
        <f>BW127</f>
        <v>0</v>
      </c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 t="s">
        <v>328</v>
      </c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99"/>
    </row>
    <row r="127" spans="1:110" ht="67.5" customHeight="1" hidden="1">
      <c r="A127" s="43" t="s">
        <v>11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4"/>
      <c r="AC127" s="45" t="s">
        <v>205</v>
      </c>
      <c r="AD127" s="46"/>
      <c r="AE127" s="46"/>
      <c r="AF127" s="46"/>
      <c r="AG127" s="46"/>
      <c r="AH127" s="46"/>
      <c r="AI127" s="46" t="s">
        <v>12</v>
      </c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7">
        <v>0</v>
      </c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>
        <v>0</v>
      </c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 t="s">
        <v>328</v>
      </c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8"/>
    </row>
    <row r="128" spans="1:110" s="21" customFormat="1" ht="36" customHeight="1">
      <c r="A128" s="49" t="s">
        <v>359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50"/>
      <c r="AC128" s="51" t="s">
        <v>205</v>
      </c>
      <c r="AD128" s="52"/>
      <c r="AE128" s="52"/>
      <c r="AF128" s="52"/>
      <c r="AG128" s="52"/>
      <c r="AH128" s="52"/>
      <c r="AI128" s="52" t="s">
        <v>46</v>
      </c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6">
        <f>BC130</f>
        <v>2000</v>
      </c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 t="str">
        <f>BW130</f>
        <v>-</v>
      </c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>
        <f>BC128</f>
        <v>2000</v>
      </c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99"/>
    </row>
    <row r="129" spans="1:110" ht="58.5" customHeight="1">
      <c r="A129" s="43" t="s">
        <v>190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4"/>
      <c r="AC129" s="45" t="s">
        <v>205</v>
      </c>
      <c r="AD129" s="46"/>
      <c r="AE129" s="46"/>
      <c r="AF129" s="46"/>
      <c r="AG129" s="46"/>
      <c r="AH129" s="46"/>
      <c r="AI129" s="46" t="s">
        <v>109</v>
      </c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7">
        <f>BC130</f>
        <v>2000</v>
      </c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 t="s">
        <v>328</v>
      </c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56">
        <f>BC129</f>
        <v>2000</v>
      </c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99"/>
    </row>
    <row r="130" spans="1:110" ht="58.5" customHeight="1">
      <c r="A130" s="43" t="s">
        <v>190</v>
      </c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5" t="s">
        <v>205</v>
      </c>
      <c r="AD130" s="46"/>
      <c r="AE130" s="46"/>
      <c r="AF130" s="46"/>
      <c r="AG130" s="46"/>
      <c r="AH130" s="46"/>
      <c r="AI130" s="46" t="s">
        <v>411</v>
      </c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7">
        <v>2000</v>
      </c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 t="s">
        <v>328</v>
      </c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>
        <f>BC130</f>
        <v>2000</v>
      </c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8"/>
    </row>
    <row r="131" spans="1:111" s="35" customFormat="1" ht="30" customHeight="1" hidden="1">
      <c r="A131" s="92" t="s">
        <v>251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3"/>
      <c r="AC131" s="94" t="s">
        <v>205</v>
      </c>
      <c r="AD131" s="95"/>
      <c r="AE131" s="95"/>
      <c r="AF131" s="95"/>
      <c r="AG131" s="95"/>
      <c r="AH131" s="95"/>
      <c r="AI131" s="95" t="s">
        <v>47</v>
      </c>
      <c r="AJ131" s="95"/>
      <c r="AK131" s="95"/>
      <c r="AL131" s="95"/>
      <c r="AM131" s="95"/>
      <c r="AN131" s="95"/>
      <c r="AO131" s="95"/>
      <c r="AP131" s="95"/>
      <c r="AQ131" s="95"/>
      <c r="AR131" s="95"/>
      <c r="AS131" s="95"/>
      <c r="AT131" s="95"/>
      <c r="AU131" s="95"/>
      <c r="AV131" s="95"/>
      <c r="AW131" s="95"/>
      <c r="AX131" s="95"/>
      <c r="AY131" s="95"/>
      <c r="AZ131" s="95"/>
      <c r="BA131" s="95"/>
      <c r="BB131" s="95"/>
      <c r="BC131" s="84">
        <f>BC134+BC136</f>
        <v>0</v>
      </c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 t="s">
        <v>328</v>
      </c>
      <c r="BX131" s="84"/>
      <c r="BY131" s="84"/>
      <c r="BZ131" s="84"/>
      <c r="CA131" s="84"/>
      <c r="CB131" s="84"/>
      <c r="CC131" s="84"/>
      <c r="CD131" s="84"/>
      <c r="CE131" s="84"/>
      <c r="CF131" s="84"/>
      <c r="CG131" s="84"/>
      <c r="CH131" s="84"/>
      <c r="CI131" s="84"/>
      <c r="CJ131" s="84"/>
      <c r="CK131" s="84"/>
      <c r="CL131" s="84"/>
      <c r="CM131" s="84"/>
      <c r="CN131" s="84"/>
      <c r="CO131" s="84">
        <f>BC131</f>
        <v>0</v>
      </c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168"/>
      <c r="DG131" s="33"/>
    </row>
    <row r="132" spans="1:110" s="21" customFormat="1" ht="20.25" customHeight="1" hidden="1">
      <c r="A132" s="49" t="s">
        <v>362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50"/>
      <c r="AC132" s="51"/>
      <c r="AD132" s="52"/>
      <c r="AE132" s="52"/>
      <c r="AF132" s="52"/>
      <c r="AG132" s="52"/>
      <c r="AH132" s="52"/>
      <c r="AI132" s="52" t="s">
        <v>172</v>
      </c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6" t="str">
        <f>BC133</f>
        <v>-</v>
      </c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>
        <f>BW133</f>
        <v>0</v>
      </c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>
        <f>CO133</f>
        <v>0</v>
      </c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99"/>
    </row>
    <row r="133" spans="1:110" ht="33.75" customHeight="1" hidden="1">
      <c r="A133" s="43" t="s">
        <v>145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5"/>
      <c r="AD133" s="46"/>
      <c r="AE133" s="46"/>
      <c r="AF133" s="46"/>
      <c r="AG133" s="46"/>
      <c r="AH133" s="46"/>
      <c r="AI133" s="46" t="s">
        <v>360</v>
      </c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7" t="s">
        <v>328</v>
      </c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>
        <f>-BW133</f>
        <v>0</v>
      </c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8"/>
    </row>
    <row r="134" spans="1:110" s="21" customFormat="1" ht="15" customHeight="1" hidden="1">
      <c r="A134" s="49" t="s">
        <v>354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50"/>
      <c r="AC134" s="51" t="s">
        <v>205</v>
      </c>
      <c r="AD134" s="52"/>
      <c r="AE134" s="52"/>
      <c r="AF134" s="52"/>
      <c r="AG134" s="52"/>
      <c r="AH134" s="52"/>
      <c r="AI134" s="52" t="s">
        <v>256</v>
      </c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6">
        <f>BC135</f>
        <v>0</v>
      </c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>
        <f>BW135</f>
        <v>0</v>
      </c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>
        <f>BC134-BW134</f>
        <v>0</v>
      </c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99"/>
    </row>
    <row r="135" spans="1:110" ht="30" customHeight="1" hidden="1">
      <c r="A135" s="43" t="s">
        <v>252</v>
      </c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4"/>
      <c r="AC135" s="45" t="s">
        <v>205</v>
      </c>
      <c r="AD135" s="46"/>
      <c r="AE135" s="46"/>
      <c r="AF135" s="46"/>
      <c r="AG135" s="46"/>
      <c r="AH135" s="46"/>
      <c r="AI135" s="46" t="s">
        <v>255</v>
      </c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7">
        <v>0</v>
      </c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>
        <v>0</v>
      </c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>
        <f>BC135-BW135</f>
        <v>0</v>
      </c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8"/>
    </row>
    <row r="136" spans="1:110" s="21" customFormat="1" ht="24.75" customHeight="1" hidden="1">
      <c r="A136" s="49" t="s">
        <v>353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50"/>
      <c r="AC136" s="51" t="s">
        <v>205</v>
      </c>
      <c r="AD136" s="52"/>
      <c r="AE136" s="52"/>
      <c r="AF136" s="52"/>
      <c r="AG136" s="52"/>
      <c r="AH136" s="52"/>
      <c r="AI136" s="52" t="s">
        <v>50</v>
      </c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6">
        <f>BC137</f>
        <v>0</v>
      </c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>
        <f>BW137</f>
        <v>0</v>
      </c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>
        <f>BC136</f>
        <v>0</v>
      </c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99"/>
    </row>
    <row r="137" spans="1:110" ht="45.75" customHeight="1" hidden="1">
      <c r="A137" s="43" t="s">
        <v>146</v>
      </c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4"/>
      <c r="AC137" s="45" t="s">
        <v>205</v>
      </c>
      <c r="AD137" s="46"/>
      <c r="AE137" s="46"/>
      <c r="AF137" s="46"/>
      <c r="AG137" s="46"/>
      <c r="AH137" s="46"/>
      <c r="AI137" s="46" t="s">
        <v>51</v>
      </c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7">
        <v>0</v>
      </c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>
        <v>0</v>
      </c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>
        <f>BC137</f>
        <v>0</v>
      </c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8"/>
    </row>
    <row r="138" spans="1:110" s="21" customFormat="1" ht="15" customHeight="1" hidden="1">
      <c r="A138" s="49" t="s">
        <v>127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50"/>
      <c r="AC138" s="51" t="s">
        <v>205</v>
      </c>
      <c r="AD138" s="52"/>
      <c r="AE138" s="52"/>
      <c r="AF138" s="52"/>
      <c r="AG138" s="52"/>
      <c r="AH138" s="52"/>
      <c r="AI138" s="52" t="s">
        <v>124</v>
      </c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6">
        <f>BC139</f>
        <v>-546000</v>
      </c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>
        <f>BW139</f>
        <v>0</v>
      </c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 t="s">
        <v>328</v>
      </c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99"/>
    </row>
    <row r="139" spans="1:110" ht="9.75" customHeight="1" hidden="1">
      <c r="A139" s="43" t="s">
        <v>126</v>
      </c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4"/>
      <c r="AC139" s="45" t="s">
        <v>205</v>
      </c>
      <c r="AD139" s="46"/>
      <c r="AE139" s="46"/>
      <c r="AF139" s="46"/>
      <c r="AG139" s="46"/>
      <c r="AH139" s="46"/>
      <c r="AI139" s="46" t="s">
        <v>365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7">
        <v>-546000</v>
      </c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>
        <v>0</v>
      </c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 t="s">
        <v>328</v>
      </c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8"/>
    </row>
    <row r="140" spans="1:110" s="36" customFormat="1" ht="24" customHeight="1">
      <c r="A140" s="130" t="s">
        <v>253</v>
      </c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1"/>
      <c r="AC140" s="165" t="s">
        <v>205</v>
      </c>
      <c r="AD140" s="166"/>
      <c r="AE140" s="166"/>
      <c r="AF140" s="166"/>
      <c r="AG140" s="166"/>
      <c r="AH140" s="166"/>
      <c r="AI140" s="166" t="s">
        <v>52</v>
      </c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03">
        <f>BC141+BC155</f>
        <v>3037200</v>
      </c>
      <c r="BD140" s="103"/>
      <c r="BE140" s="103"/>
      <c r="BF140" s="103"/>
      <c r="BG140" s="103"/>
      <c r="BH140" s="103"/>
      <c r="BI140" s="103"/>
      <c r="BJ140" s="103"/>
      <c r="BK140" s="103"/>
      <c r="BL140" s="103"/>
      <c r="BM140" s="103"/>
      <c r="BN140" s="103"/>
      <c r="BO140" s="103"/>
      <c r="BP140" s="103"/>
      <c r="BQ140" s="103"/>
      <c r="BR140" s="103"/>
      <c r="BS140" s="103"/>
      <c r="BT140" s="103"/>
      <c r="BU140" s="103"/>
      <c r="BV140" s="103"/>
      <c r="BW140" s="103">
        <f>BW145+BW157</f>
        <v>392675</v>
      </c>
      <c r="BX140" s="103"/>
      <c r="BY140" s="103"/>
      <c r="BZ140" s="103"/>
      <c r="CA140" s="103"/>
      <c r="CB140" s="103"/>
      <c r="CC140" s="103"/>
      <c r="CD140" s="103"/>
      <c r="CE140" s="103"/>
      <c r="CF140" s="103"/>
      <c r="CG140" s="103"/>
      <c r="CH140" s="103"/>
      <c r="CI140" s="103"/>
      <c r="CJ140" s="103"/>
      <c r="CK140" s="103"/>
      <c r="CL140" s="103"/>
      <c r="CM140" s="103"/>
      <c r="CN140" s="103"/>
      <c r="CO140" s="102">
        <f>BC140-BW140</f>
        <v>2644525</v>
      </c>
      <c r="CP140" s="102"/>
      <c r="CQ140" s="102"/>
      <c r="CR140" s="102"/>
      <c r="CS140" s="102"/>
      <c r="CT140" s="102"/>
      <c r="CU140" s="102"/>
      <c r="CV140" s="102"/>
      <c r="CW140" s="102"/>
      <c r="CX140" s="102"/>
      <c r="CY140" s="102"/>
      <c r="CZ140" s="102"/>
      <c r="DA140" s="102"/>
      <c r="DB140" s="102"/>
      <c r="DC140" s="102"/>
      <c r="DD140" s="102"/>
      <c r="DE140" s="102"/>
      <c r="DF140" s="167"/>
    </row>
    <row r="141" spans="1:111" ht="58.5" customHeight="1">
      <c r="A141" s="49" t="s">
        <v>122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50"/>
      <c r="AC141" s="51" t="s">
        <v>205</v>
      </c>
      <c r="AD141" s="52"/>
      <c r="AE141" s="52"/>
      <c r="AF141" s="52"/>
      <c r="AG141" s="52"/>
      <c r="AH141" s="52"/>
      <c r="AI141" s="52" t="s">
        <v>53</v>
      </c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6">
        <f>BC142+BC145+BC150+BC157</f>
        <v>3037200</v>
      </c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 t="s">
        <v>328</v>
      </c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47">
        <f>BC141</f>
        <v>3037200</v>
      </c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8"/>
      <c r="DG141" s="28"/>
    </row>
    <row r="142" spans="1:110" s="21" customFormat="1" ht="45" customHeight="1">
      <c r="A142" s="49" t="s">
        <v>392</v>
      </c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50"/>
      <c r="AC142" s="164" t="s">
        <v>205</v>
      </c>
      <c r="AD142" s="53"/>
      <c r="AE142" s="53"/>
      <c r="AF142" s="53"/>
      <c r="AG142" s="53"/>
      <c r="AH142" s="53"/>
      <c r="AI142" s="53" t="s">
        <v>393</v>
      </c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3"/>
      <c r="AV142" s="53"/>
      <c r="AW142" s="53"/>
      <c r="AX142" s="53"/>
      <c r="AY142" s="53"/>
      <c r="AZ142" s="53"/>
      <c r="BA142" s="53"/>
      <c r="BB142" s="53"/>
      <c r="BC142" s="54">
        <f>BC143</f>
        <v>1467100</v>
      </c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 t="s">
        <v>328</v>
      </c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47">
        <f>BC142</f>
        <v>1467100</v>
      </c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8"/>
    </row>
    <row r="143" spans="1:110" ht="38.25" customHeight="1">
      <c r="A143" s="49" t="s">
        <v>327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50"/>
      <c r="AC143" s="51" t="s">
        <v>205</v>
      </c>
      <c r="AD143" s="52"/>
      <c r="AE143" s="52"/>
      <c r="AF143" s="52"/>
      <c r="AG143" s="52"/>
      <c r="AH143" s="52"/>
      <c r="AI143" s="52" t="s">
        <v>394</v>
      </c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6">
        <f>BC144</f>
        <v>1467100</v>
      </c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 t="s">
        <v>328</v>
      </c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47">
        <f>BC143</f>
        <v>1467100</v>
      </c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8"/>
    </row>
    <row r="144" spans="1:110" ht="42" customHeight="1">
      <c r="A144" s="43" t="s">
        <v>224</v>
      </c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4"/>
      <c r="AC144" s="45" t="s">
        <v>205</v>
      </c>
      <c r="AD144" s="46"/>
      <c r="AE144" s="46"/>
      <c r="AF144" s="46"/>
      <c r="AG144" s="46"/>
      <c r="AH144" s="46"/>
      <c r="AI144" s="46" t="s">
        <v>395</v>
      </c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7">
        <v>1467100</v>
      </c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 t="s">
        <v>328</v>
      </c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>
        <f>BC144</f>
        <v>1467100</v>
      </c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8"/>
    </row>
    <row r="145" spans="1:110" s="21" customFormat="1" ht="41.25" customHeight="1">
      <c r="A145" s="49" t="s">
        <v>115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50"/>
      <c r="AC145" s="164" t="s">
        <v>205</v>
      </c>
      <c r="AD145" s="53"/>
      <c r="AE145" s="53"/>
      <c r="AF145" s="53"/>
      <c r="AG145" s="53"/>
      <c r="AH145" s="53"/>
      <c r="AI145" s="53" t="s">
        <v>390</v>
      </c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3"/>
      <c r="AV145" s="53"/>
      <c r="AW145" s="53"/>
      <c r="AX145" s="53"/>
      <c r="AY145" s="53"/>
      <c r="AZ145" s="53"/>
      <c r="BA145" s="53"/>
      <c r="BB145" s="53"/>
      <c r="BC145" s="54">
        <f>BC146+BC148</f>
        <v>189700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>
        <f>BW146+BW148</f>
        <v>47575</v>
      </c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47">
        <f>BC145-BW145</f>
        <v>142125</v>
      </c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8"/>
    </row>
    <row r="146" spans="1:110" ht="57.75" customHeight="1">
      <c r="A146" s="49" t="s">
        <v>313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50"/>
      <c r="AC146" s="51" t="s">
        <v>205</v>
      </c>
      <c r="AD146" s="52"/>
      <c r="AE146" s="52"/>
      <c r="AF146" s="52"/>
      <c r="AG146" s="52"/>
      <c r="AH146" s="52"/>
      <c r="AI146" s="52" t="s">
        <v>376</v>
      </c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6">
        <f>BC147</f>
        <v>189500</v>
      </c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>
        <f>BW147</f>
        <v>47375</v>
      </c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47">
        <f>BC146-BW146</f>
        <v>142125</v>
      </c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8"/>
    </row>
    <row r="147" spans="1:110" ht="66" customHeight="1">
      <c r="A147" s="43" t="s">
        <v>225</v>
      </c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4"/>
      <c r="AC147" s="45" t="s">
        <v>205</v>
      </c>
      <c r="AD147" s="46"/>
      <c r="AE147" s="46"/>
      <c r="AF147" s="46"/>
      <c r="AG147" s="46"/>
      <c r="AH147" s="46"/>
      <c r="AI147" s="46" t="s">
        <v>377</v>
      </c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7">
        <v>189500</v>
      </c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>
        <v>47375</v>
      </c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>
        <f>BC147-BW147</f>
        <v>142125</v>
      </c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8"/>
    </row>
    <row r="148" spans="1:110" s="21" customFormat="1" ht="53.25" customHeight="1">
      <c r="A148" s="49" t="s">
        <v>160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50"/>
      <c r="AC148" s="51" t="s">
        <v>205</v>
      </c>
      <c r="AD148" s="52"/>
      <c r="AE148" s="52"/>
      <c r="AF148" s="52"/>
      <c r="AG148" s="52"/>
      <c r="AH148" s="52"/>
      <c r="AI148" s="52" t="s">
        <v>379</v>
      </c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6">
        <v>200</v>
      </c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>
        <f>BW149</f>
        <v>200</v>
      </c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47" t="s">
        <v>328</v>
      </c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8"/>
    </row>
    <row r="149" spans="1:110" ht="53.25" customHeight="1">
      <c r="A149" s="43" t="s">
        <v>226</v>
      </c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4"/>
      <c r="AC149" s="45" t="s">
        <v>205</v>
      </c>
      <c r="AD149" s="46"/>
      <c r="AE149" s="46"/>
      <c r="AF149" s="46"/>
      <c r="AG149" s="46"/>
      <c r="AH149" s="46"/>
      <c r="AI149" s="46" t="s">
        <v>378</v>
      </c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/>
      <c r="BB149" s="46"/>
      <c r="BC149" s="47">
        <v>200</v>
      </c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>
        <v>200</v>
      </c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 t="s">
        <v>328</v>
      </c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8"/>
    </row>
    <row r="150" spans="1:110" s="21" customFormat="1" ht="30" customHeight="1" hidden="1">
      <c r="A150" s="49" t="s">
        <v>254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50"/>
      <c r="AC150" s="51" t="s">
        <v>205</v>
      </c>
      <c r="AD150" s="52"/>
      <c r="AE150" s="52"/>
      <c r="AF150" s="52"/>
      <c r="AG150" s="52"/>
      <c r="AH150" s="52"/>
      <c r="AI150" s="52" t="s">
        <v>54</v>
      </c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6">
        <f>BC151+BC154</f>
        <v>0</v>
      </c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>
        <f>BW153</f>
        <v>0</v>
      </c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4">
        <f>BC150-BW150</f>
        <v>0</v>
      </c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5"/>
    </row>
    <row r="151" spans="1:110" s="21" customFormat="1" ht="79.5" customHeight="1" hidden="1">
      <c r="A151" s="49" t="s">
        <v>139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50"/>
      <c r="AC151" s="51" t="s">
        <v>205</v>
      </c>
      <c r="AD151" s="52"/>
      <c r="AE151" s="52"/>
      <c r="AF151" s="52"/>
      <c r="AG151" s="52"/>
      <c r="AH151" s="52"/>
      <c r="AI151" s="53" t="s">
        <v>138</v>
      </c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4">
        <f>BC152</f>
        <v>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 t="s">
        <v>328</v>
      </c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5"/>
    </row>
    <row r="152" spans="1:110" ht="75.75" customHeight="1" hidden="1">
      <c r="A152" s="43" t="s">
        <v>136</v>
      </c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4"/>
      <c r="AC152" s="45" t="s">
        <v>205</v>
      </c>
      <c r="AD152" s="46"/>
      <c r="AE152" s="46"/>
      <c r="AF152" s="46"/>
      <c r="AG152" s="46"/>
      <c r="AH152" s="46"/>
      <c r="AI152" s="46" t="s">
        <v>137</v>
      </c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 t="s">
        <v>328</v>
      </c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8"/>
    </row>
    <row r="153" spans="1:110" s="21" customFormat="1" ht="42" customHeight="1" hidden="1">
      <c r="A153" s="49" t="s">
        <v>317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50"/>
      <c r="AC153" s="51" t="s">
        <v>205</v>
      </c>
      <c r="AD153" s="52"/>
      <c r="AE153" s="52"/>
      <c r="AF153" s="52"/>
      <c r="AG153" s="52"/>
      <c r="AH153" s="52"/>
      <c r="AI153" s="53" t="s">
        <v>55</v>
      </c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4">
        <f>BC154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BW154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>
        <f>BC153-BW153</f>
        <v>0</v>
      </c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5"/>
    </row>
    <row r="154" spans="1:110" ht="43.5" customHeight="1" hidden="1">
      <c r="A154" s="43" t="s">
        <v>227</v>
      </c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4"/>
      <c r="AC154" s="45" t="s">
        <v>205</v>
      </c>
      <c r="AD154" s="46"/>
      <c r="AE154" s="46"/>
      <c r="AF154" s="46"/>
      <c r="AG154" s="46"/>
      <c r="AH154" s="46"/>
      <c r="AI154" s="46" t="s">
        <v>56</v>
      </c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7">
        <v>0</v>
      </c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>
        <v>0</v>
      </c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54">
        <f>BC154-BW154</f>
        <v>0</v>
      </c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5"/>
    </row>
    <row r="155" spans="1:110" ht="63" customHeight="1" hidden="1">
      <c r="A155" s="49" t="s">
        <v>356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50"/>
      <c r="AC155" s="164" t="s">
        <v>205</v>
      </c>
      <c r="AD155" s="53"/>
      <c r="AE155" s="53"/>
      <c r="AF155" s="53"/>
      <c r="AG155" s="53"/>
      <c r="AH155" s="53"/>
      <c r="AI155" s="53" t="s">
        <v>355</v>
      </c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175">
        <f>BC156</f>
        <v>0</v>
      </c>
      <c r="BD155" s="175"/>
      <c r="BE155" s="175"/>
      <c r="BF155" s="175"/>
      <c r="BG155" s="175"/>
      <c r="BH155" s="175"/>
      <c r="BI155" s="175"/>
      <c r="BJ155" s="175"/>
      <c r="BK155" s="175"/>
      <c r="BL155" s="175"/>
      <c r="BM155" s="175"/>
      <c r="BN155" s="175"/>
      <c r="BO155" s="175"/>
      <c r="BP155" s="175"/>
      <c r="BQ155" s="175"/>
      <c r="BR155" s="175"/>
      <c r="BS155" s="175"/>
      <c r="BT155" s="175"/>
      <c r="BU155" s="175"/>
      <c r="BV155" s="175"/>
      <c r="BW155" s="175">
        <f>BW156</f>
        <v>0</v>
      </c>
      <c r="BX155" s="175"/>
      <c r="BY155" s="175"/>
      <c r="BZ155" s="175"/>
      <c r="CA155" s="175"/>
      <c r="CB155" s="175"/>
      <c r="CC155" s="175"/>
      <c r="CD155" s="175"/>
      <c r="CE155" s="175"/>
      <c r="CF155" s="175"/>
      <c r="CG155" s="175"/>
      <c r="CH155" s="175"/>
      <c r="CI155" s="175"/>
      <c r="CJ155" s="175"/>
      <c r="CK155" s="175"/>
      <c r="CL155" s="175"/>
      <c r="CM155" s="175"/>
      <c r="CN155" s="175"/>
      <c r="CO155" s="175" t="s">
        <v>328</v>
      </c>
      <c r="CP155" s="175"/>
      <c r="CQ155" s="175"/>
      <c r="CR155" s="175"/>
      <c r="CS155" s="175"/>
      <c r="CT155" s="175"/>
      <c r="CU155" s="175"/>
      <c r="CV155" s="175"/>
      <c r="CW155" s="175"/>
      <c r="CX155" s="175"/>
      <c r="CY155" s="175"/>
      <c r="CZ155" s="175"/>
      <c r="DA155" s="175"/>
      <c r="DB155" s="175"/>
      <c r="DC155" s="175"/>
      <c r="DD155" s="175"/>
      <c r="DE155" s="175"/>
      <c r="DF155" s="176"/>
    </row>
    <row r="156" spans="1:110" ht="58.5" customHeight="1" hidden="1">
      <c r="A156" s="43" t="s">
        <v>358</v>
      </c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4"/>
      <c r="AC156" s="45" t="s">
        <v>205</v>
      </c>
      <c r="AD156" s="46"/>
      <c r="AE156" s="46"/>
      <c r="AF156" s="46"/>
      <c r="AG156" s="46"/>
      <c r="AH156" s="46"/>
      <c r="AI156" s="46" t="s">
        <v>357</v>
      </c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173">
        <v>0</v>
      </c>
      <c r="BD156" s="173"/>
      <c r="BE156" s="173"/>
      <c r="BF156" s="173"/>
      <c r="BG156" s="173"/>
      <c r="BH156" s="173"/>
      <c r="BI156" s="173"/>
      <c r="BJ156" s="173"/>
      <c r="BK156" s="173"/>
      <c r="BL156" s="173"/>
      <c r="BM156" s="173"/>
      <c r="BN156" s="173"/>
      <c r="BO156" s="173"/>
      <c r="BP156" s="173"/>
      <c r="BQ156" s="173"/>
      <c r="BR156" s="173"/>
      <c r="BS156" s="173"/>
      <c r="BT156" s="173"/>
      <c r="BU156" s="173"/>
      <c r="BV156" s="173"/>
      <c r="BW156" s="173">
        <v>0</v>
      </c>
      <c r="BX156" s="173"/>
      <c r="BY156" s="173"/>
      <c r="BZ156" s="173"/>
      <c r="CA156" s="173"/>
      <c r="CB156" s="173"/>
      <c r="CC156" s="173"/>
      <c r="CD156" s="173"/>
      <c r="CE156" s="173"/>
      <c r="CF156" s="173"/>
      <c r="CG156" s="173"/>
      <c r="CH156" s="173"/>
      <c r="CI156" s="173"/>
      <c r="CJ156" s="173"/>
      <c r="CK156" s="173"/>
      <c r="CL156" s="173"/>
      <c r="CM156" s="173"/>
      <c r="CN156" s="173"/>
      <c r="CO156" s="173" t="s">
        <v>328</v>
      </c>
      <c r="CP156" s="173"/>
      <c r="CQ156" s="173"/>
      <c r="CR156" s="173"/>
      <c r="CS156" s="173"/>
      <c r="CT156" s="173"/>
      <c r="CU156" s="173"/>
      <c r="CV156" s="173"/>
      <c r="CW156" s="173"/>
      <c r="CX156" s="173"/>
      <c r="CY156" s="173"/>
      <c r="CZ156" s="173"/>
      <c r="DA156" s="173"/>
      <c r="DB156" s="173"/>
      <c r="DC156" s="173"/>
      <c r="DD156" s="173"/>
      <c r="DE156" s="173"/>
      <c r="DF156" s="174"/>
    </row>
    <row r="157" spans="1:110" s="21" customFormat="1" ht="30" customHeight="1">
      <c r="A157" s="49" t="s">
        <v>254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50"/>
      <c r="AC157" s="51" t="s">
        <v>205</v>
      </c>
      <c r="AD157" s="52"/>
      <c r="AE157" s="52"/>
      <c r="AF157" s="52"/>
      <c r="AG157" s="52"/>
      <c r="AH157" s="52"/>
      <c r="AI157" s="52" t="s">
        <v>408</v>
      </c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6">
        <f>BC158+BC161</f>
        <v>1380400</v>
      </c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>
        <f>BW160</f>
        <v>345100</v>
      </c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47">
        <f>BC157-BW157</f>
        <v>1035300</v>
      </c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8"/>
    </row>
    <row r="158" spans="1:110" s="21" customFormat="1" ht="79.5" customHeight="1" hidden="1">
      <c r="A158" s="49" t="s">
        <v>139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50"/>
      <c r="AC158" s="51" t="s">
        <v>205</v>
      </c>
      <c r="AD158" s="52"/>
      <c r="AE158" s="52"/>
      <c r="AF158" s="52"/>
      <c r="AG158" s="52"/>
      <c r="AH158" s="52"/>
      <c r="AI158" s="53" t="s">
        <v>138</v>
      </c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4">
        <f>BC159</f>
        <v>0</v>
      </c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>
        <f>BW159</f>
        <v>0</v>
      </c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 t="s">
        <v>328</v>
      </c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5"/>
    </row>
    <row r="159" spans="1:110" ht="75.75" customHeight="1" hidden="1">
      <c r="A159" s="43" t="s">
        <v>136</v>
      </c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4"/>
      <c r="AC159" s="45" t="s">
        <v>205</v>
      </c>
      <c r="AD159" s="46"/>
      <c r="AE159" s="46"/>
      <c r="AF159" s="46"/>
      <c r="AG159" s="46"/>
      <c r="AH159" s="46"/>
      <c r="AI159" s="46" t="s">
        <v>137</v>
      </c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 t="s">
        <v>328</v>
      </c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8"/>
    </row>
    <row r="160" spans="1:110" s="21" customFormat="1" ht="42" customHeight="1">
      <c r="A160" s="49" t="s">
        <v>317</v>
      </c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50"/>
      <c r="AC160" s="51" t="s">
        <v>205</v>
      </c>
      <c r="AD160" s="52"/>
      <c r="AE160" s="52"/>
      <c r="AF160" s="52"/>
      <c r="AG160" s="52"/>
      <c r="AH160" s="52"/>
      <c r="AI160" s="53" t="s">
        <v>409</v>
      </c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4">
        <f>BC161</f>
        <v>1380400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f>BW161</f>
        <v>345100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47">
        <f>BC160-BW160</f>
        <v>1035300</v>
      </c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8"/>
    </row>
    <row r="161" spans="1:110" ht="43.5" customHeight="1">
      <c r="A161" s="43" t="s">
        <v>227</v>
      </c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4"/>
      <c r="AC161" s="45" t="s">
        <v>205</v>
      </c>
      <c r="AD161" s="46"/>
      <c r="AE161" s="46"/>
      <c r="AF161" s="46"/>
      <c r="AG161" s="46"/>
      <c r="AH161" s="46"/>
      <c r="AI161" s="46" t="s">
        <v>410</v>
      </c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7">
        <v>1380400</v>
      </c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>
        <v>345100</v>
      </c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>
        <f>BC161-BW161</f>
        <v>1035300</v>
      </c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8"/>
    </row>
  </sheetData>
  <sheetProtection/>
  <mergeCells count="934">
    <mergeCell ref="A26:AB26"/>
    <mergeCell ref="AC26:AH26"/>
    <mergeCell ref="AI26:BB26"/>
    <mergeCell ref="BC26:BV26"/>
    <mergeCell ref="BW26:CN26"/>
    <mergeCell ref="CO26:DF26"/>
    <mergeCell ref="A20:AB20"/>
    <mergeCell ref="AC20:AH20"/>
    <mergeCell ref="AI20:BB20"/>
    <mergeCell ref="BC20:BV20"/>
    <mergeCell ref="BW20:CN20"/>
    <mergeCell ref="CO20:DF20"/>
    <mergeCell ref="BW119:CN119"/>
    <mergeCell ref="CO119:DF119"/>
    <mergeCell ref="A119:AB119"/>
    <mergeCell ref="AC119:AH119"/>
    <mergeCell ref="AI119:BB119"/>
    <mergeCell ref="BC119:BV119"/>
    <mergeCell ref="CO122:DF122"/>
    <mergeCell ref="A120:AB120"/>
    <mergeCell ref="AC120:AH120"/>
    <mergeCell ref="AI120:BB120"/>
    <mergeCell ref="BC120:BV120"/>
    <mergeCell ref="BW120:CN120"/>
    <mergeCell ref="CO120:DF120"/>
    <mergeCell ref="A121:AB121"/>
    <mergeCell ref="AC121:AH121"/>
    <mergeCell ref="BW121:CN121"/>
    <mergeCell ref="A123:AB123"/>
    <mergeCell ref="AC123:AH123"/>
    <mergeCell ref="A122:AB122"/>
    <mergeCell ref="AC122:AH122"/>
    <mergeCell ref="AI122:BB122"/>
    <mergeCell ref="BC122:BV122"/>
    <mergeCell ref="BC123:BV123"/>
    <mergeCell ref="A115:AB115"/>
    <mergeCell ref="AC115:AH115"/>
    <mergeCell ref="BW122:CN122"/>
    <mergeCell ref="BW124:CN124"/>
    <mergeCell ref="CO124:DF124"/>
    <mergeCell ref="A124:AB124"/>
    <mergeCell ref="AC124:AH124"/>
    <mergeCell ref="AI124:BB124"/>
    <mergeCell ref="BC124:BV124"/>
    <mergeCell ref="BW123:CN123"/>
    <mergeCell ref="A116:AB116"/>
    <mergeCell ref="AC116:AH116"/>
    <mergeCell ref="AI116:BB116"/>
    <mergeCell ref="BC116:BV116"/>
    <mergeCell ref="BW116:CN116"/>
    <mergeCell ref="CO116:DF116"/>
    <mergeCell ref="AI115:BB115"/>
    <mergeCell ref="BC115:BV115"/>
    <mergeCell ref="A1:DF1"/>
    <mergeCell ref="A8:AQ8"/>
    <mergeCell ref="AC46:AH46"/>
    <mergeCell ref="AI45:BB45"/>
    <mergeCell ref="AC45:AH45"/>
    <mergeCell ref="AC44:AH44"/>
    <mergeCell ref="A5:R5"/>
    <mergeCell ref="CO115:DF115"/>
    <mergeCell ref="A22:AB22"/>
    <mergeCell ref="AI22:BB22"/>
    <mergeCell ref="BC29:BV29"/>
    <mergeCell ref="AI52:BB52"/>
    <mergeCell ref="AI98:BB98"/>
    <mergeCell ref="BC93:BV93"/>
    <mergeCell ref="AI65:BB65"/>
    <mergeCell ref="AI72:BB72"/>
    <mergeCell ref="AI74:BB74"/>
    <mergeCell ref="AI69:BB69"/>
    <mergeCell ref="BC153:BV153"/>
    <mergeCell ref="AI154:BB154"/>
    <mergeCell ref="A156:AB156"/>
    <mergeCell ref="AC156:AH156"/>
    <mergeCell ref="AI156:BB156"/>
    <mergeCell ref="BC156:BV156"/>
    <mergeCell ref="A155:AB155"/>
    <mergeCell ref="AC155:AH155"/>
    <mergeCell ref="AI155:BB155"/>
    <mergeCell ref="BC155:BV155"/>
    <mergeCell ref="BW154:CN154"/>
    <mergeCell ref="CO154:DF154"/>
    <mergeCell ref="BC154:BV154"/>
    <mergeCell ref="CO156:DF156"/>
    <mergeCell ref="CO148:DF148"/>
    <mergeCell ref="BW149:CN149"/>
    <mergeCell ref="CO149:DF149"/>
    <mergeCell ref="CO151:DF151"/>
    <mergeCell ref="BW155:CN155"/>
    <mergeCell ref="CO155:DF155"/>
    <mergeCell ref="BW156:CN156"/>
    <mergeCell ref="BW153:CN153"/>
    <mergeCell ref="CO153:DF153"/>
    <mergeCell ref="BC95:BV95"/>
    <mergeCell ref="BC88:BV88"/>
    <mergeCell ref="BC89:BV89"/>
    <mergeCell ref="BW101:CN101"/>
    <mergeCell ref="BW100:CN100"/>
    <mergeCell ref="BW111:CN111"/>
    <mergeCell ref="BW108:CN108"/>
    <mergeCell ref="BC70:BV70"/>
    <mergeCell ref="AI95:BB95"/>
    <mergeCell ref="BC69:BV69"/>
    <mergeCell ref="AI126:BB126"/>
    <mergeCell ref="AI123:BB123"/>
    <mergeCell ref="AI111:BB111"/>
    <mergeCell ref="AI112:BB112"/>
    <mergeCell ref="AI114:BB114"/>
    <mergeCell ref="AI113:BB113"/>
    <mergeCell ref="AI118:BB118"/>
    <mergeCell ref="AI64:BB64"/>
    <mergeCell ref="AI78:BB78"/>
    <mergeCell ref="AI110:BB110"/>
    <mergeCell ref="BC108:BV108"/>
    <mergeCell ref="AI109:BB109"/>
    <mergeCell ref="BC110:BV110"/>
    <mergeCell ref="BC109:BV109"/>
    <mergeCell ref="AI108:BB108"/>
    <mergeCell ref="AI73:BB73"/>
    <mergeCell ref="BC71:BV71"/>
    <mergeCell ref="AI141:BB141"/>
    <mergeCell ref="AI135:BB135"/>
    <mergeCell ref="AI121:BB121"/>
    <mergeCell ref="AI132:BB132"/>
    <mergeCell ref="AI129:BB129"/>
    <mergeCell ref="AI140:BB140"/>
    <mergeCell ref="AI127:BB127"/>
    <mergeCell ref="AI153:BB153"/>
    <mergeCell ref="AI152:BB152"/>
    <mergeCell ref="AI149:BB149"/>
    <mergeCell ref="AI151:BB151"/>
    <mergeCell ref="AI148:BB148"/>
    <mergeCell ref="AC75:AH75"/>
    <mergeCell ref="AC76:AH76"/>
    <mergeCell ref="AI88:BB88"/>
    <mergeCell ref="AI76:BB76"/>
    <mergeCell ref="AI107:BB107"/>
    <mergeCell ref="AC42:AH42"/>
    <mergeCell ref="AI42:BB42"/>
    <mergeCell ref="AC65:AH65"/>
    <mergeCell ref="AC64:AH64"/>
    <mergeCell ref="AC49:AH49"/>
    <mergeCell ref="AC58:AH58"/>
    <mergeCell ref="AC60:AH60"/>
    <mergeCell ref="AC59:AH59"/>
    <mergeCell ref="AI49:BB49"/>
    <mergeCell ref="AC56:AH56"/>
    <mergeCell ref="AC74:AH74"/>
    <mergeCell ref="AC89:AH89"/>
    <mergeCell ref="A87:AB87"/>
    <mergeCell ref="A93:AB93"/>
    <mergeCell ref="A92:AB92"/>
    <mergeCell ref="A89:AB89"/>
    <mergeCell ref="AC91:AH91"/>
    <mergeCell ref="AC93:AH93"/>
    <mergeCell ref="AC88:AH88"/>
    <mergeCell ref="AC86:AH86"/>
    <mergeCell ref="BC74:BV74"/>
    <mergeCell ref="BC73:BV73"/>
    <mergeCell ref="BW81:CN81"/>
    <mergeCell ref="BW83:CN83"/>
    <mergeCell ref="BW86:CN86"/>
    <mergeCell ref="BW82:CN82"/>
    <mergeCell ref="BW85:CN85"/>
    <mergeCell ref="BC84:BV84"/>
    <mergeCell ref="BC75:BV75"/>
    <mergeCell ref="BC76:BV76"/>
    <mergeCell ref="CO83:DF83"/>
    <mergeCell ref="BW87:CN87"/>
    <mergeCell ref="BW84:CN84"/>
    <mergeCell ref="CO84:DF84"/>
    <mergeCell ref="CO85:DF85"/>
    <mergeCell ref="BC87:BV87"/>
    <mergeCell ref="CO86:DF86"/>
    <mergeCell ref="CO87:DF87"/>
    <mergeCell ref="CO80:DF80"/>
    <mergeCell ref="A84:AB84"/>
    <mergeCell ref="AC84:AH84"/>
    <mergeCell ref="BC83:BV83"/>
    <mergeCell ref="AI82:BB82"/>
    <mergeCell ref="AI81:BB81"/>
    <mergeCell ref="BC81:BV81"/>
    <mergeCell ref="BC82:BV82"/>
    <mergeCell ref="AI80:BB80"/>
    <mergeCell ref="A81:AB81"/>
    <mergeCell ref="T2:CM2"/>
    <mergeCell ref="AP4:BM4"/>
    <mergeCell ref="BN4:BQ4"/>
    <mergeCell ref="BR4:BT4"/>
    <mergeCell ref="BZ3:CM3"/>
    <mergeCell ref="CD4:CM4"/>
    <mergeCell ref="AD4:AO4"/>
    <mergeCell ref="BW109:CN109"/>
    <mergeCell ref="BW110:CN110"/>
    <mergeCell ref="BW103:CN103"/>
    <mergeCell ref="BW102:CN102"/>
    <mergeCell ref="BW104:CN104"/>
    <mergeCell ref="CO99:DF99"/>
    <mergeCell ref="CO96:DF96"/>
    <mergeCell ref="CO100:DF100"/>
    <mergeCell ref="CO101:DF101"/>
    <mergeCell ref="CO98:DF98"/>
    <mergeCell ref="BW113:CN113"/>
    <mergeCell ref="BW105:CN105"/>
    <mergeCell ref="BW107:CN107"/>
    <mergeCell ref="BW106:CN106"/>
    <mergeCell ref="BW99:CN99"/>
    <mergeCell ref="CO113:DF113"/>
    <mergeCell ref="CO111:DF111"/>
    <mergeCell ref="CO110:DF110"/>
    <mergeCell ref="CO102:DF102"/>
    <mergeCell ref="CO112:DF112"/>
    <mergeCell ref="CO108:DF108"/>
    <mergeCell ref="CO109:DF109"/>
    <mergeCell ref="CO103:DF103"/>
    <mergeCell ref="CO105:DF105"/>
    <mergeCell ref="CO104:DF104"/>
    <mergeCell ref="CO131:DF131"/>
    <mergeCell ref="CO118:DF118"/>
    <mergeCell ref="CO128:DF128"/>
    <mergeCell ref="CO126:DF126"/>
    <mergeCell ref="CO130:DF130"/>
    <mergeCell ref="CO129:DF129"/>
    <mergeCell ref="CO127:DF127"/>
    <mergeCell ref="CO123:DF123"/>
    <mergeCell ref="CO121:DF121"/>
    <mergeCell ref="CO125:DF125"/>
    <mergeCell ref="CO133:DF133"/>
    <mergeCell ref="BW114:CN114"/>
    <mergeCell ref="BW112:CN112"/>
    <mergeCell ref="BW136:CN136"/>
    <mergeCell ref="BW134:CN134"/>
    <mergeCell ref="BW132:CN132"/>
    <mergeCell ref="BW127:CN127"/>
    <mergeCell ref="BW131:CN131"/>
    <mergeCell ref="BW130:CN130"/>
    <mergeCell ref="CO132:DF132"/>
    <mergeCell ref="BW152:CN152"/>
    <mergeCell ref="CO152:DF152"/>
    <mergeCell ref="CO140:DF140"/>
    <mergeCell ref="BW141:CN141"/>
    <mergeCell ref="BW143:CN143"/>
    <mergeCell ref="BW140:CN140"/>
    <mergeCell ref="CO141:DF141"/>
    <mergeCell ref="CO142:DF142"/>
    <mergeCell ref="CO144:DF144"/>
    <mergeCell ref="BW146:CN146"/>
    <mergeCell ref="CO150:DF150"/>
    <mergeCell ref="BC147:BV147"/>
    <mergeCell ref="AI150:BB150"/>
    <mergeCell ref="AI146:BB146"/>
    <mergeCell ref="BW148:CN148"/>
    <mergeCell ref="AI144:BB144"/>
    <mergeCell ref="CO145:DF145"/>
    <mergeCell ref="CO143:DF143"/>
    <mergeCell ref="BW145:CN145"/>
    <mergeCell ref="BC146:BV146"/>
    <mergeCell ref="BC145:BV145"/>
    <mergeCell ref="AI143:BB143"/>
    <mergeCell ref="BC143:BV143"/>
    <mergeCell ref="A129:AB129"/>
    <mergeCell ref="AC129:AH129"/>
    <mergeCell ref="A133:AB133"/>
    <mergeCell ref="CO136:DF136"/>
    <mergeCell ref="CO147:DF147"/>
    <mergeCell ref="BW147:CN147"/>
    <mergeCell ref="BW144:CN144"/>
    <mergeCell ref="CO146:DF146"/>
    <mergeCell ref="BW142:CN142"/>
    <mergeCell ref="BW137:CN137"/>
    <mergeCell ref="AC143:AH143"/>
    <mergeCell ref="AC146:AH146"/>
    <mergeCell ref="AC144:AH144"/>
    <mergeCell ref="AC128:AH128"/>
    <mergeCell ref="AC126:AH126"/>
    <mergeCell ref="A135:AB135"/>
    <mergeCell ref="A126:AB126"/>
    <mergeCell ref="AC135:AH135"/>
    <mergeCell ref="AC134:AH134"/>
    <mergeCell ref="AC127:AH127"/>
    <mergeCell ref="A148:AB148"/>
    <mergeCell ref="A152:AB152"/>
    <mergeCell ref="AC152:AH152"/>
    <mergeCell ref="AC139:AH139"/>
    <mergeCell ref="A149:AB149"/>
    <mergeCell ref="A143:AB143"/>
    <mergeCell ref="AC142:AH142"/>
    <mergeCell ref="AC141:AH141"/>
    <mergeCell ref="AC148:AH148"/>
    <mergeCell ref="AC140:AH140"/>
    <mergeCell ref="A118:AB118"/>
    <mergeCell ref="AC138:AH138"/>
    <mergeCell ref="AC137:AH137"/>
    <mergeCell ref="AC132:AH132"/>
    <mergeCell ref="AC130:AH130"/>
    <mergeCell ref="A154:AB154"/>
    <mergeCell ref="AC154:AH154"/>
    <mergeCell ref="A153:AB153"/>
    <mergeCell ref="AC153:AH153"/>
    <mergeCell ref="AC149:AH149"/>
    <mergeCell ref="AC114:AH114"/>
    <mergeCell ref="AC133:AH133"/>
    <mergeCell ref="A145:AB145"/>
    <mergeCell ref="AC145:AH145"/>
    <mergeCell ref="A144:AB144"/>
    <mergeCell ref="AC118:AH118"/>
    <mergeCell ref="A128:AB128"/>
    <mergeCell ref="A138:AB138"/>
    <mergeCell ref="AC131:AH131"/>
    <mergeCell ref="AC136:AH136"/>
    <mergeCell ref="A130:AB130"/>
    <mergeCell ref="A132:AB132"/>
    <mergeCell ref="A136:AB136"/>
    <mergeCell ref="A151:AB151"/>
    <mergeCell ref="A150:AB150"/>
    <mergeCell ref="AC151:AH151"/>
    <mergeCell ref="AC150:AH150"/>
    <mergeCell ref="A146:AB146"/>
    <mergeCell ref="AC147:AH147"/>
    <mergeCell ref="A147:AB147"/>
    <mergeCell ref="A142:AB142"/>
    <mergeCell ref="A109:AB109"/>
    <mergeCell ref="A114:AB114"/>
    <mergeCell ref="A140:AB140"/>
    <mergeCell ref="A139:AB139"/>
    <mergeCell ref="A141:AB141"/>
    <mergeCell ref="A137:AB137"/>
    <mergeCell ref="A127:AB127"/>
    <mergeCell ref="A131:AB131"/>
    <mergeCell ref="A134:AB134"/>
    <mergeCell ref="AC110:AH110"/>
    <mergeCell ref="AC111:AH111"/>
    <mergeCell ref="AC113:AH113"/>
    <mergeCell ref="AC109:AH109"/>
    <mergeCell ref="A112:AB112"/>
    <mergeCell ref="A111:AB111"/>
    <mergeCell ref="A110:AB110"/>
    <mergeCell ref="A113:AB113"/>
    <mergeCell ref="AC112:AH112"/>
    <mergeCell ref="AC108:AH108"/>
    <mergeCell ref="A105:AB105"/>
    <mergeCell ref="A106:AB106"/>
    <mergeCell ref="A107:AB107"/>
    <mergeCell ref="AC107:AH107"/>
    <mergeCell ref="AC105:AH105"/>
    <mergeCell ref="A108:AB108"/>
    <mergeCell ref="A99:AB99"/>
    <mergeCell ref="A101:AB101"/>
    <mergeCell ref="A103:AB103"/>
    <mergeCell ref="A104:AB104"/>
    <mergeCell ref="A102:AB102"/>
    <mergeCell ref="A100:AB100"/>
    <mergeCell ref="AC103:AH103"/>
    <mergeCell ref="AC104:AH104"/>
    <mergeCell ref="AC106:AH106"/>
    <mergeCell ref="AI103:BB103"/>
    <mergeCell ref="AI106:BB106"/>
    <mergeCell ref="BC105:BV105"/>
    <mergeCell ref="AI105:BB105"/>
    <mergeCell ref="AI104:BB104"/>
    <mergeCell ref="AC101:AH101"/>
    <mergeCell ref="AC99:AH99"/>
    <mergeCell ref="AI102:BB102"/>
    <mergeCell ref="AI101:BB101"/>
    <mergeCell ref="AI99:BB99"/>
    <mergeCell ref="AC100:AH100"/>
    <mergeCell ref="AC102:AH102"/>
    <mergeCell ref="AI97:BB97"/>
    <mergeCell ref="AI96:BB96"/>
    <mergeCell ref="A97:AB97"/>
    <mergeCell ref="AC97:AH97"/>
    <mergeCell ref="A94:AB94"/>
    <mergeCell ref="AI94:BB94"/>
    <mergeCell ref="AC94:AH94"/>
    <mergeCell ref="A96:AB96"/>
    <mergeCell ref="A95:AB95"/>
    <mergeCell ref="A98:AB98"/>
    <mergeCell ref="A91:AB91"/>
    <mergeCell ref="AC96:AH96"/>
    <mergeCell ref="A90:AB90"/>
    <mergeCell ref="AC90:AH90"/>
    <mergeCell ref="AC98:AH98"/>
    <mergeCell ref="AC95:AH95"/>
    <mergeCell ref="AI83:BB83"/>
    <mergeCell ref="A83:AB83"/>
    <mergeCell ref="AC83:AH83"/>
    <mergeCell ref="A82:AB82"/>
    <mergeCell ref="AC82:AH82"/>
    <mergeCell ref="AC87:AH87"/>
    <mergeCell ref="A85:AB85"/>
    <mergeCell ref="AC85:AH85"/>
    <mergeCell ref="AI86:BB86"/>
    <mergeCell ref="A86:AB86"/>
    <mergeCell ref="AI70:BB70"/>
    <mergeCell ref="AC72:AH72"/>
    <mergeCell ref="BW70:CN70"/>
    <mergeCell ref="AC71:AH71"/>
    <mergeCell ref="AI71:BB71"/>
    <mergeCell ref="BW77:CN77"/>
    <mergeCell ref="AI75:BB75"/>
    <mergeCell ref="BW75:CN75"/>
    <mergeCell ref="AI77:BB77"/>
    <mergeCell ref="BC77:BV77"/>
    <mergeCell ref="CO76:DF76"/>
    <mergeCell ref="AI68:BB68"/>
    <mergeCell ref="AI66:BB66"/>
    <mergeCell ref="AC68:AH68"/>
    <mergeCell ref="AC67:AH67"/>
    <mergeCell ref="AI67:BB67"/>
    <mergeCell ref="AC73:AH73"/>
    <mergeCell ref="AC70:AH70"/>
    <mergeCell ref="CO67:DF67"/>
    <mergeCell ref="CO71:DF71"/>
    <mergeCell ref="CO17:DF17"/>
    <mergeCell ref="AC54:AH54"/>
    <mergeCell ref="AC61:AH61"/>
    <mergeCell ref="AC63:AH63"/>
    <mergeCell ref="AI63:BB63"/>
    <mergeCell ref="AC62:AH62"/>
    <mergeCell ref="AI62:BB62"/>
    <mergeCell ref="AI58:BB58"/>
    <mergeCell ref="AC57:AH57"/>
    <mergeCell ref="AC50:AH50"/>
    <mergeCell ref="CO34:DF34"/>
    <mergeCell ref="AC69:AH69"/>
    <mergeCell ref="AC66:AH66"/>
    <mergeCell ref="CO16:DF16"/>
    <mergeCell ref="CO18:DF18"/>
    <mergeCell ref="CO19:DF19"/>
    <mergeCell ref="AC47:AH47"/>
    <mergeCell ref="BC31:BV31"/>
    <mergeCell ref="BW33:CN33"/>
    <mergeCell ref="BW43:CN43"/>
    <mergeCell ref="BC45:BV45"/>
    <mergeCell ref="BC41:BV41"/>
    <mergeCell ref="BW44:CN44"/>
    <mergeCell ref="BC44:BV44"/>
    <mergeCell ref="CO21:DF21"/>
    <mergeCell ref="CO35:DF35"/>
    <mergeCell ref="CO36:DF36"/>
    <mergeCell ref="CO30:DF30"/>
    <mergeCell ref="CO22:DF22"/>
    <mergeCell ref="CO29:DF29"/>
    <mergeCell ref="CO33:DF33"/>
    <mergeCell ref="CO28:DF28"/>
    <mergeCell ref="BW49:CN49"/>
    <mergeCell ref="BC48:BV48"/>
    <mergeCell ref="BC49:BV49"/>
    <mergeCell ref="BW48:CN48"/>
    <mergeCell ref="BW47:CN47"/>
    <mergeCell ref="BC42:BV42"/>
    <mergeCell ref="CO48:DF48"/>
    <mergeCell ref="BC43:BV43"/>
    <mergeCell ref="BC54:BV54"/>
    <mergeCell ref="AI61:BB61"/>
    <mergeCell ref="BC62:BV62"/>
    <mergeCell ref="BC61:BV61"/>
    <mergeCell ref="AI60:BB60"/>
    <mergeCell ref="AI54:BB54"/>
    <mergeCell ref="AC55:AH55"/>
    <mergeCell ref="AC53:AH53"/>
    <mergeCell ref="AI53:BB53"/>
    <mergeCell ref="BC56:BV56"/>
    <mergeCell ref="AI59:BB59"/>
    <mergeCell ref="BC58:BV58"/>
    <mergeCell ref="BC57:BV57"/>
    <mergeCell ref="BC55:BV55"/>
    <mergeCell ref="AI57:BB57"/>
    <mergeCell ref="BC59:BV59"/>
    <mergeCell ref="CO7:DF7"/>
    <mergeCell ref="CO8:DF8"/>
    <mergeCell ref="A10:DF10"/>
    <mergeCell ref="CO11:DF11"/>
    <mergeCell ref="AI11:BB11"/>
    <mergeCell ref="CO9:DF9"/>
    <mergeCell ref="AI43:BB43"/>
    <mergeCell ref="AI34:BB34"/>
    <mergeCell ref="AI41:BB41"/>
    <mergeCell ref="BW11:CN11"/>
    <mergeCell ref="BC11:BV11"/>
    <mergeCell ref="AC41:AH41"/>
    <mergeCell ref="AC40:AH40"/>
    <mergeCell ref="AI32:BB32"/>
    <mergeCell ref="AC38:AH38"/>
    <mergeCell ref="AI33:BB33"/>
    <mergeCell ref="CO3:DF3"/>
    <mergeCell ref="CO4:DF4"/>
    <mergeCell ref="CO5:DF5"/>
    <mergeCell ref="CO6:DF6"/>
    <mergeCell ref="AC43:AH43"/>
    <mergeCell ref="AI40:BB40"/>
    <mergeCell ref="AI29:BB29"/>
    <mergeCell ref="AC35:AH35"/>
    <mergeCell ref="AI35:BB35"/>
    <mergeCell ref="AI31:BB31"/>
    <mergeCell ref="S6:CA6"/>
    <mergeCell ref="CD9:CM9"/>
    <mergeCell ref="A9:V9"/>
    <mergeCell ref="A6:R6"/>
    <mergeCell ref="A7:AB7"/>
    <mergeCell ref="AC7:CA7"/>
    <mergeCell ref="CD7:CM7"/>
    <mergeCell ref="CD6:CM6"/>
    <mergeCell ref="BW16:CN16"/>
    <mergeCell ref="BC12:BV12"/>
    <mergeCell ref="AI13:BB13"/>
    <mergeCell ref="BW12:CN12"/>
    <mergeCell ref="AI12:BB12"/>
    <mergeCell ref="BC13:BV13"/>
    <mergeCell ref="BC15:BV15"/>
    <mergeCell ref="BC14:BV14"/>
    <mergeCell ref="BC16:BV16"/>
    <mergeCell ref="BW14:CN14"/>
    <mergeCell ref="CO14:DF14"/>
    <mergeCell ref="CO15:DF15"/>
    <mergeCell ref="A11:AB11"/>
    <mergeCell ref="A12:AB12"/>
    <mergeCell ref="AC11:AH11"/>
    <mergeCell ref="AC12:AH12"/>
    <mergeCell ref="A13:AB13"/>
    <mergeCell ref="A14:AB14"/>
    <mergeCell ref="AC13:AH13"/>
    <mergeCell ref="CO12:DF12"/>
    <mergeCell ref="A17:AB17"/>
    <mergeCell ref="AI16:BB16"/>
    <mergeCell ref="A15:AB15"/>
    <mergeCell ref="A16:AB16"/>
    <mergeCell ref="AC15:AH15"/>
    <mergeCell ref="AC17:AH17"/>
    <mergeCell ref="AI17:BB17"/>
    <mergeCell ref="AI14:BB14"/>
    <mergeCell ref="BC17:BV17"/>
    <mergeCell ref="A63:AB63"/>
    <mergeCell ref="A51:AB51"/>
    <mergeCell ref="A56:AB56"/>
    <mergeCell ref="A62:AB62"/>
    <mergeCell ref="A52:AB52"/>
    <mergeCell ref="A58:AB58"/>
    <mergeCell ref="A57:AB57"/>
    <mergeCell ref="A49:AB49"/>
    <mergeCell ref="CO13:DF13"/>
    <mergeCell ref="CD5:CM5"/>
    <mergeCell ref="A41:AB41"/>
    <mergeCell ref="A44:AB44"/>
    <mergeCell ref="A42:AB42"/>
    <mergeCell ref="A43:AB43"/>
    <mergeCell ref="AC14:AH14"/>
    <mergeCell ref="AC16:AH16"/>
    <mergeCell ref="AI15:BB15"/>
    <mergeCell ref="BW32:CN32"/>
    <mergeCell ref="CO2:DF2"/>
    <mergeCell ref="BW40:CN40"/>
    <mergeCell ref="BW28:CN28"/>
    <mergeCell ref="BW29:CN29"/>
    <mergeCell ref="BW17:CN17"/>
    <mergeCell ref="BW13:CN13"/>
    <mergeCell ref="BW15:CN15"/>
    <mergeCell ref="BW30:CN30"/>
    <mergeCell ref="CO32:DF32"/>
    <mergeCell ref="CO31:DF31"/>
    <mergeCell ref="A68:AB68"/>
    <mergeCell ref="A70:AB70"/>
    <mergeCell ref="A69:AB69"/>
    <mergeCell ref="A71:AB71"/>
    <mergeCell ref="A54:AB54"/>
    <mergeCell ref="A61:AB61"/>
    <mergeCell ref="A55:AB55"/>
    <mergeCell ref="A67:AB67"/>
    <mergeCell ref="A64:AB64"/>
    <mergeCell ref="A65:AB65"/>
    <mergeCell ref="AC77:AH77"/>
    <mergeCell ref="A74:AB74"/>
    <mergeCell ref="A75:AB75"/>
    <mergeCell ref="A77:AB77"/>
    <mergeCell ref="A76:AB76"/>
    <mergeCell ref="A50:AB50"/>
    <mergeCell ref="A59:AB59"/>
    <mergeCell ref="A60:AB60"/>
    <mergeCell ref="A73:AB73"/>
    <mergeCell ref="A72:AB72"/>
    <mergeCell ref="A78:AB78"/>
    <mergeCell ref="AC78:AH78"/>
    <mergeCell ref="AC79:AH79"/>
    <mergeCell ref="AI79:BB79"/>
    <mergeCell ref="AC81:AH81"/>
    <mergeCell ref="AC92:AH92"/>
    <mergeCell ref="A88:AB88"/>
    <mergeCell ref="A80:AB80"/>
    <mergeCell ref="AC80:AH80"/>
    <mergeCell ref="A79:AB79"/>
    <mergeCell ref="AI91:BB91"/>
    <mergeCell ref="AI92:BB92"/>
    <mergeCell ref="AI90:BB90"/>
    <mergeCell ref="AI93:BB93"/>
    <mergeCell ref="AI89:BB89"/>
    <mergeCell ref="AI85:BB85"/>
    <mergeCell ref="AI87:BB87"/>
    <mergeCell ref="BW126:CN126"/>
    <mergeCell ref="BW129:CN129"/>
    <mergeCell ref="BC114:BV114"/>
    <mergeCell ref="BC118:BV118"/>
    <mergeCell ref="BC121:BV121"/>
    <mergeCell ref="BC125:BV125"/>
    <mergeCell ref="BW125:CN125"/>
    <mergeCell ref="BC128:BV128"/>
    <mergeCell ref="BW118:CN118"/>
    <mergeCell ref="BW115:CN115"/>
    <mergeCell ref="AI142:BB142"/>
    <mergeCell ref="BC140:BV140"/>
    <mergeCell ref="AI139:BB139"/>
    <mergeCell ref="BC139:BV139"/>
    <mergeCell ref="BC152:BV152"/>
    <mergeCell ref="BC148:BV148"/>
    <mergeCell ref="BC141:BV141"/>
    <mergeCell ref="AI147:BB147"/>
    <mergeCell ref="AI145:BB145"/>
    <mergeCell ref="BC144:BV144"/>
    <mergeCell ref="BW151:CN151"/>
    <mergeCell ref="BC150:BV150"/>
    <mergeCell ref="BW150:CN150"/>
    <mergeCell ref="BC149:BV149"/>
    <mergeCell ref="BC151:BV151"/>
    <mergeCell ref="CO137:DF137"/>
    <mergeCell ref="BW138:CN138"/>
    <mergeCell ref="CO139:DF139"/>
    <mergeCell ref="BW139:CN139"/>
    <mergeCell ref="CO138:DF138"/>
    <mergeCell ref="BC142:BV142"/>
    <mergeCell ref="AI138:BB138"/>
    <mergeCell ref="BC138:BV138"/>
    <mergeCell ref="CO62:DF62"/>
    <mergeCell ref="BC112:BV112"/>
    <mergeCell ref="BC113:BV113"/>
    <mergeCell ref="BC136:BV136"/>
    <mergeCell ref="AI133:BB133"/>
    <mergeCell ref="AI136:BB136"/>
    <mergeCell ref="AI128:BB128"/>
    <mergeCell ref="BC132:BV132"/>
    <mergeCell ref="AI131:BB131"/>
    <mergeCell ref="AI130:BB130"/>
    <mergeCell ref="BW62:CN62"/>
    <mergeCell ref="BC137:BV137"/>
    <mergeCell ref="AI137:BB137"/>
    <mergeCell ref="AI84:BB84"/>
    <mergeCell ref="AI100:BB100"/>
    <mergeCell ref="BC91:BV91"/>
    <mergeCell ref="BC99:BV99"/>
    <mergeCell ref="CO45:DF45"/>
    <mergeCell ref="CO46:DF46"/>
    <mergeCell ref="CO51:DF51"/>
    <mergeCell ref="CO49:DF49"/>
    <mergeCell ref="CO50:DF50"/>
    <mergeCell ref="CO52:DF52"/>
    <mergeCell ref="CO47:DF47"/>
    <mergeCell ref="BW96:CN96"/>
    <mergeCell ref="BW98:CN98"/>
    <mergeCell ref="BW97:CN97"/>
    <mergeCell ref="BW94:CN94"/>
    <mergeCell ref="BW95:CN95"/>
    <mergeCell ref="BW67:CN67"/>
    <mergeCell ref="BW74:CN74"/>
    <mergeCell ref="BW71:CN71"/>
    <mergeCell ref="BW80:CN80"/>
    <mergeCell ref="BW72:CN72"/>
    <mergeCell ref="CO54:DF54"/>
    <mergeCell ref="BW64:CN64"/>
    <mergeCell ref="CO64:DF64"/>
    <mergeCell ref="CO61:DF61"/>
    <mergeCell ref="CO63:DF63"/>
    <mergeCell ref="BW79:CN79"/>
    <mergeCell ref="BW76:CN76"/>
    <mergeCell ref="BW66:CN66"/>
    <mergeCell ref="BW69:CN69"/>
    <mergeCell ref="BW68:CN68"/>
    <mergeCell ref="BW73:CN73"/>
    <mergeCell ref="BW93:CN93"/>
    <mergeCell ref="BW90:CN90"/>
    <mergeCell ref="BW89:CN89"/>
    <mergeCell ref="BW88:CN88"/>
    <mergeCell ref="BW78:CN78"/>
    <mergeCell ref="CO89:DF89"/>
    <mergeCell ref="CO88:DF88"/>
    <mergeCell ref="BW91:CN91"/>
    <mergeCell ref="BW92:CN92"/>
    <mergeCell ref="CO69:DF69"/>
    <mergeCell ref="CO70:DF70"/>
    <mergeCell ref="CO73:DF73"/>
    <mergeCell ref="CO74:DF74"/>
    <mergeCell ref="CO72:DF72"/>
    <mergeCell ref="CO78:DF78"/>
    <mergeCell ref="CO68:DF68"/>
    <mergeCell ref="CO95:DF95"/>
    <mergeCell ref="CO97:DF97"/>
    <mergeCell ref="CO65:DF65"/>
    <mergeCell ref="CO66:DF66"/>
    <mergeCell ref="CO81:DF81"/>
    <mergeCell ref="CO75:DF75"/>
    <mergeCell ref="CO79:DF79"/>
    <mergeCell ref="CO82:DF82"/>
    <mergeCell ref="CO77:DF77"/>
    <mergeCell ref="CO135:DF135"/>
    <mergeCell ref="CO92:DF92"/>
    <mergeCell ref="CO93:DF93"/>
    <mergeCell ref="CO90:DF90"/>
    <mergeCell ref="CO107:DF107"/>
    <mergeCell ref="CO106:DF106"/>
    <mergeCell ref="CO114:DF114"/>
    <mergeCell ref="CO94:DF94"/>
    <mergeCell ref="CO134:DF134"/>
    <mergeCell ref="CO91:DF91"/>
    <mergeCell ref="BW65:CN65"/>
    <mergeCell ref="BW59:CN59"/>
    <mergeCell ref="BW63:CN63"/>
    <mergeCell ref="BW57:CN57"/>
    <mergeCell ref="BW60:CN60"/>
    <mergeCell ref="BW61:CN61"/>
    <mergeCell ref="CO60:DF60"/>
    <mergeCell ref="BW58:CN58"/>
    <mergeCell ref="BW56:CN56"/>
    <mergeCell ref="CO55:DF55"/>
    <mergeCell ref="CO56:DF56"/>
    <mergeCell ref="CO57:DF57"/>
    <mergeCell ref="CO58:DF58"/>
    <mergeCell ref="CO59:DF59"/>
    <mergeCell ref="BW55:CN55"/>
    <mergeCell ref="BW31:CN31"/>
    <mergeCell ref="BW34:CN34"/>
    <mergeCell ref="BW36:CN36"/>
    <mergeCell ref="BW42:CN42"/>
    <mergeCell ref="BW39:CN39"/>
    <mergeCell ref="BW41:CN41"/>
    <mergeCell ref="BW38:CN38"/>
    <mergeCell ref="BW37:CN37"/>
    <mergeCell ref="BW35:CN35"/>
    <mergeCell ref="CO37:DF37"/>
    <mergeCell ref="BW52:CN52"/>
    <mergeCell ref="BW54:CN54"/>
    <mergeCell ref="BW53:CN53"/>
    <mergeCell ref="BW51:CN51"/>
    <mergeCell ref="BW50:CN50"/>
    <mergeCell ref="BW45:CN45"/>
    <mergeCell ref="BW46:CN46"/>
    <mergeCell ref="CO53:DF53"/>
    <mergeCell ref="CO44:DF44"/>
    <mergeCell ref="A18:AB18"/>
    <mergeCell ref="AC18:AH18"/>
    <mergeCell ref="A19:AB19"/>
    <mergeCell ref="AC19:AH19"/>
    <mergeCell ref="CO43:DF43"/>
    <mergeCell ref="CO38:DF38"/>
    <mergeCell ref="CO40:DF40"/>
    <mergeCell ref="CO39:DF39"/>
    <mergeCell ref="CO41:DF41"/>
    <mergeCell ref="CO42:DF42"/>
    <mergeCell ref="BC28:BV28"/>
    <mergeCell ref="AC22:AH22"/>
    <mergeCell ref="BW18:CN18"/>
    <mergeCell ref="AI18:BB18"/>
    <mergeCell ref="BW19:CN19"/>
    <mergeCell ref="AI19:BB19"/>
    <mergeCell ref="BC18:BV18"/>
    <mergeCell ref="BC19:BV19"/>
    <mergeCell ref="BC21:BV21"/>
    <mergeCell ref="AI21:BB21"/>
    <mergeCell ref="AC37:AH37"/>
    <mergeCell ref="AI37:BB37"/>
    <mergeCell ref="BW21:CN21"/>
    <mergeCell ref="AI28:BB28"/>
    <mergeCell ref="A21:AB21"/>
    <mergeCell ref="AC21:AH21"/>
    <mergeCell ref="BC22:BV22"/>
    <mergeCell ref="BW22:CN22"/>
    <mergeCell ref="A28:AB28"/>
    <mergeCell ref="AC28:AH28"/>
    <mergeCell ref="BC30:BV30"/>
    <mergeCell ref="BC36:BV36"/>
    <mergeCell ref="BC37:BV37"/>
    <mergeCell ref="BC32:BV32"/>
    <mergeCell ref="BC33:BV33"/>
    <mergeCell ref="BC34:BV34"/>
    <mergeCell ref="BC35:BV35"/>
    <mergeCell ref="AI30:BB30"/>
    <mergeCell ref="A29:AB29"/>
    <mergeCell ref="A35:AB35"/>
    <mergeCell ref="A32:AB32"/>
    <mergeCell ref="AC32:AH32"/>
    <mergeCell ref="A33:AB33"/>
    <mergeCell ref="AC33:AH33"/>
    <mergeCell ref="A31:AB31"/>
    <mergeCell ref="AC31:AH31"/>
    <mergeCell ref="A30:AB30"/>
    <mergeCell ref="AC30:AH30"/>
    <mergeCell ref="A45:AB45"/>
    <mergeCell ref="AC29:AH29"/>
    <mergeCell ref="AI44:BB44"/>
    <mergeCell ref="A34:AB34"/>
    <mergeCell ref="AC34:AH34"/>
    <mergeCell ref="A36:AB36"/>
    <mergeCell ref="AC36:AH36"/>
    <mergeCell ref="AI36:BB36"/>
    <mergeCell ref="A37:AB37"/>
    <mergeCell ref="A38:AB38"/>
    <mergeCell ref="A39:AB39"/>
    <mergeCell ref="BC39:BV39"/>
    <mergeCell ref="BC40:BV40"/>
    <mergeCell ref="BC38:BV38"/>
    <mergeCell ref="A40:AB40"/>
    <mergeCell ref="AC39:AH39"/>
    <mergeCell ref="AI39:BB39"/>
    <mergeCell ref="AI38:BB38"/>
    <mergeCell ref="A66:AB66"/>
    <mergeCell ref="BC46:BV46"/>
    <mergeCell ref="AI46:BB46"/>
    <mergeCell ref="AI47:BB47"/>
    <mergeCell ref="A46:AB46"/>
    <mergeCell ref="A47:AB47"/>
    <mergeCell ref="AI56:BB56"/>
    <mergeCell ref="AC52:AH52"/>
    <mergeCell ref="AC51:AH51"/>
    <mergeCell ref="AI55:BB55"/>
    <mergeCell ref="BC47:BV47"/>
    <mergeCell ref="AC48:AH48"/>
    <mergeCell ref="AI48:BB48"/>
    <mergeCell ref="BC51:BV51"/>
    <mergeCell ref="BC52:BV52"/>
    <mergeCell ref="A53:AB53"/>
    <mergeCell ref="AI51:BB51"/>
    <mergeCell ref="AI50:BB50"/>
    <mergeCell ref="BC53:BV53"/>
    <mergeCell ref="BC129:BV129"/>
    <mergeCell ref="BC130:BV130"/>
    <mergeCell ref="BC85:BV85"/>
    <mergeCell ref="BC86:BV86"/>
    <mergeCell ref="BC80:BV80"/>
    <mergeCell ref="BC65:BV65"/>
    <mergeCell ref="BC66:BV66"/>
    <mergeCell ref="BC67:BV67"/>
    <mergeCell ref="BC92:BV92"/>
    <mergeCell ref="BC98:BV98"/>
    <mergeCell ref="BC100:BV100"/>
    <mergeCell ref="BC101:BV101"/>
    <mergeCell ref="BC107:BV107"/>
    <mergeCell ref="BC68:BV68"/>
    <mergeCell ref="BC60:BV60"/>
    <mergeCell ref="BC63:BV63"/>
    <mergeCell ref="BC64:BV64"/>
    <mergeCell ref="BC106:BV106"/>
    <mergeCell ref="BC102:BV102"/>
    <mergeCell ref="BC72:BV72"/>
    <mergeCell ref="BW135:CN135"/>
    <mergeCell ref="AI134:BB134"/>
    <mergeCell ref="BC134:BV134"/>
    <mergeCell ref="BC133:BV133"/>
    <mergeCell ref="BW133:CN133"/>
    <mergeCell ref="BC135:BV135"/>
    <mergeCell ref="BC131:BV131"/>
    <mergeCell ref="BC127:BV127"/>
    <mergeCell ref="BW128:CN128"/>
    <mergeCell ref="AI23:BB23"/>
    <mergeCell ref="BC23:BV23"/>
    <mergeCell ref="BC79:BV79"/>
    <mergeCell ref="BC78:BV78"/>
    <mergeCell ref="BC50:BV50"/>
    <mergeCell ref="BC126:BV126"/>
    <mergeCell ref="BC111:BV111"/>
    <mergeCell ref="A125:AB125"/>
    <mergeCell ref="AC125:AH125"/>
    <mergeCell ref="AI125:BB125"/>
    <mergeCell ref="BC90:BV90"/>
    <mergeCell ref="BC94:BV94"/>
    <mergeCell ref="BW23:CN23"/>
    <mergeCell ref="BC97:BV97"/>
    <mergeCell ref="BC96:BV96"/>
    <mergeCell ref="BC104:BV104"/>
    <mergeCell ref="BC103:BV103"/>
    <mergeCell ref="CO23:DF23"/>
    <mergeCell ref="A117:AB117"/>
    <mergeCell ref="AC117:AH117"/>
    <mergeCell ref="AI117:BB117"/>
    <mergeCell ref="BC117:BV117"/>
    <mergeCell ref="BW117:CN117"/>
    <mergeCell ref="CO117:DF117"/>
    <mergeCell ref="A23:AB23"/>
    <mergeCell ref="AC23:AH23"/>
    <mergeCell ref="A48:AB48"/>
    <mergeCell ref="A24:AB24"/>
    <mergeCell ref="AC24:AH24"/>
    <mergeCell ref="AI24:BB24"/>
    <mergeCell ref="BC24:BV24"/>
    <mergeCell ref="BW24:CN24"/>
    <mergeCell ref="CO24:DF24"/>
    <mergeCell ref="A27:AB27"/>
    <mergeCell ref="AC27:AH27"/>
    <mergeCell ref="AI27:BB27"/>
    <mergeCell ref="BC27:BV27"/>
    <mergeCell ref="BW27:CN27"/>
    <mergeCell ref="CO27:DF27"/>
    <mergeCell ref="A25:AB25"/>
    <mergeCell ref="AC25:AH25"/>
    <mergeCell ref="AI25:BB25"/>
    <mergeCell ref="BC25:BV25"/>
    <mergeCell ref="BW25:CN25"/>
    <mergeCell ref="CO25:DF25"/>
    <mergeCell ref="A157:AB157"/>
    <mergeCell ref="AC157:AH157"/>
    <mergeCell ref="AI157:BB157"/>
    <mergeCell ref="BC157:BV157"/>
    <mergeCell ref="BW157:CN157"/>
    <mergeCell ref="CO157:DF157"/>
    <mergeCell ref="A158:AB158"/>
    <mergeCell ref="AC158:AH158"/>
    <mergeCell ref="AI158:BB158"/>
    <mergeCell ref="BC158:BV158"/>
    <mergeCell ref="BW158:CN158"/>
    <mergeCell ref="CO158:DF158"/>
    <mergeCell ref="A159:AB159"/>
    <mergeCell ref="AC159:AH159"/>
    <mergeCell ref="AI159:BB159"/>
    <mergeCell ref="BC159:BV159"/>
    <mergeCell ref="BW159:CN159"/>
    <mergeCell ref="CO159:DF159"/>
    <mergeCell ref="A160:AB160"/>
    <mergeCell ref="AC160:AH160"/>
    <mergeCell ref="AI160:BB160"/>
    <mergeCell ref="BC160:BV160"/>
    <mergeCell ref="BW160:CN160"/>
    <mergeCell ref="CO160:DF160"/>
    <mergeCell ref="A161:AB161"/>
    <mergeCell ref="AC161:AH161"/>
    <mergeCell ref="AI161:BB161"/>
    <mergeCell ref="BC161:BV161"/>
    <mergeCell ref="BW161:CN161"/>
    <mergeCell ref="CO161:DF161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46"/>
  <sheetViews>
    <sheetView view="pageBreakPreview" zoomScale="60" zoomScaleNormal="75" zoomScalePageLayoutView="0" workbookViewId="0" topLeftCell="A8">
      <selection activeCell="A20" sqref="A20:AB20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3" width="0.875" style="12" customWidth="1"/>
    <col min="74" max="74" width="3.625" style="12" customWidth="1"/>
    <col min="75" max="75" width="0.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4921875" style="12" customWidth="1"/>
    <col min="111" max="111" width="2.625" style="12" customWidth="1"/>
    <col min="112" max="112" width="0.875" style="12" hidden="1" customWidth="1"/>
    <col min="113" max="113" width="17.50390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116</v>
      </c>
    </row>
    <row r="2" spans="1:110" ht="21" customHeight="1">
      <c r="A2" s="251" t="s">
        <v>235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</row>
    <row r="3" spans="1:110" ht="48" customHeight="1">
      <c r="A3" s="252" t="s">
        <v>200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201</v>
      </c>
      <c r="AD3" s="253"/>
      <c r="AE3" s="253"/>
      <c r="AF3" s="253"/>
      <c r="AG3" s="253"/>
      <c r="AH3" s="253"/>
      <c r="AI3" s="253" t="s">
        <v>129</v>
      </c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 t="s">
        <v>241</v>
      </c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 t="s">
        <v>202</v>
      </c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 t="s">
        <v>203</v>
      </c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4"/>
    </row>
    <row r="4" spans="1:110" s="14" customFormat="1" ht="18" customHeight="1" thickBot="1">
      <c r="A4" s="246">
        <v>1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1">
        <v>2</v>
      </c>
      <c r="AD4" s="241"/>
      <c r="AE4" s="241"/>
      <c r="AF4" s="241"/>
      <c r="AG4" s="241"/>
      <c r="AH4" s="241"/>
      <c r="AI4" s="241">
        <v>3</v>
      </c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>
        <v>4</v>
      </c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>
        <v>5</v>
      </c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2"/>
    </row>
    <row r="5" spans="1:111" s="17" customFormat="1" ht="23.25" customHeight="1">
      <c r="A5" s="248" t="s">
        <v>236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9"/>
      <c r="AC5" s="250" t="s">
        <v>213</v>
      </c>
      <c r="AD5" s="245"/>
      <c r="AE5" s="245"/>
      <c r="AF5" s="245"/>
      <c r="AG5" s="245"/>
      <c r="AH5" s="245"/>
      <c r="AI5" s="245" t="s">
        <v>206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3">
        <f>SUM(AZ7:BV44)</f>
        <v>13993180.94</v>
      </c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>
        <f>SUM(BW7:CN44)</f>
        <v>1167082.4300000002</v>
      </c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>
        <f>AZ5-BW5</f>
        <v>12826098.51</v>
      </c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4"/>
      <c r="DG5" s="29"/>
    </row>
    <row r="6" spans="1:110" ht="15" customHeight="1">
      <c r="A6" s="179" t="s">
        <v>204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240"/>
      <c r="AC6" s="234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6"/>
    </row>
    <row r="7" spans="1:119" ht="52.5" customHeight="1">
      <c r="A7" s="179" t="s">
        <v>93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234" t="s">
        <v>213</v>
      </c>
      <c r="AD7" s="235"/>
      <c r="AE7" s="235"/>
      <c r="AF7" s="235"/>
      <c r="AG7" s="235"/>
      <c r="AH7" s="235"/>
      <c r="AI7" s="214" t="s">
        <v>92</v>
      </c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185">
        <v>2833300</v>
      </c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210">
        <v>261692.67</v>
      </c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185">
        <f aca="true" t="shared" si="0" ref="CO7:CO12">AZ7-BW7</f>
        <v>2571607.33</v>
      </c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6"/>
      <c r="DG7" s="18"/>
      <c r="DI7" s="30">
        <f>AZ7+AZ26</f>
        <v>2978800</v>
      </c>
      <c r="DO7" s="30">
        <f>BW7+BW26</f>
        <v>276163.2</v>
      </c>
    </row>
    <row r="8" spans="1:119" ht="66" customHeight="1">
      <c r="A8" s="179" t="s">
        <v>90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234" t="s">
        <v>213</v>
      </c>
      <c r="AD8" s="235"/>
      <c r="AE8" s="235"/>
      <c r="AF8" s="235"/>
      <c r="AG8" s="235"/>
      <c r="AH8" s="235"/>
      <c r="AI8" s="214" t="s">
        <v>94</v>
      </c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185">
        <v>211000</v>
      </c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 t="s">
        <v>328</v>
      </c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>
        <f>AZ8</f>
        <v>211000</v>
      </c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6"/>
      <c r="DG8" s="39"/>
      <c r="DH8" s="40"/>
      <c r="DI8" s="30"/>
      <c r="DO8" s="30"/>
    </row>
    <row r="9" spans="1:119" ht="84" customHeight="1">
      <c r="A9" s="43" t="s">
        <v>91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234" t="s">
        <v>213</v>
      </c>
      <c r="AD9" s="235"/>
      <c r="AE9" s="235"/>
      <c r="AF9" s="235"/>
      <c r="AG9" s="235"/>
      <c r="AH9" s="235"/>
      <c r="AI9" s="214" t="s">
        <v>95</v>
      </c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185">
        <v>919400</v>
      </c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>
        <v>54904.52</v>
      </c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>
        <f>AZ9-BW9</f>
        <v>864495.48</v>
      </c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6"/>
      <c r="DI9" s="30">
        <f>AZ9+AZ27</f>
        <v>963400</v>
      </c>
      <c r="DO9" s="30">
        <f>BW9+BW27</f>
        <v>57805.28999999999</v>
      </c>
    </row>
    <row r="10" spans="1:110" ht="68.25" customHeight="1">
      <c r="A10" s="179" t="s">
        <v>258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234" t="s">
        <v>213</v>
      </c>
      <c r="AD10" s="235"/>
      <c r="AE10" s="235"/>
      <c r="AF10" s="235"/>
      <c r="AG10" s="235"/>
      <c r="AH10" s="235"/>
      <c r="AI10" s="214" t="s">
        <v>294</v>
      </c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185">
        <v>715000</v>
      </c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>
        <v>74711.34</v>
      </c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>
        <f t="shared" si="0"/>
        <v>640288.66</v>
      </c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6"/>
    </row>
    <row r="11" spans="1:110" ht="71.25" customHeight="1">
      <c r="A11" s="179" t="s">
        <v>102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240"/>
      <c r="AC11" s="218" t="s">
        <v>213</v>
      </c>
      <c r="AD11" s="219"/>
      <c r="AE11" s="219"/>
      <c r="AF11" s="219"/>
      <c r="AG11" s="219"/>
      <c r="AH11" s="220"/>
      <c r="AI11" s="221" t="s">
        <v>103</v>
      </c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3"/>
      <c r="AZ11" s="215">
        <v>25000</v>
      </c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24">
        <v>24745</v>
      </c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6"/>
      <c r="CO11" s="185">
        <f t="shared" si="0"/>
        <v>255</v>
      </c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6"/>
    </row>
    <row r="12" spans="1:110" ht="71.25" customHeight="1">
      <c r="A12" s="179" t="s">
        <v>96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240"/>
      <c r="AC12" s="218" t="s">
        <v>213</v>
      </c>
      <c r="AD12" s="219"/>
      <c r="AE12" s="219"/>
      <c r="AF12" s="219"/>
      <c r="AG12" s="219"/>
      <c r="AH12" s="220"/>
      <c r="AI12" s="221" t="s">
        <v>97</v>
      </c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3"/>
      <c r="AZ12" s="224">
        <v>8000</v>
      </c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5"/>
      <c r="BL12" s="225"/>
      <c r="BM12" s="225"/>
      <c r="BN12" s="225"/>
      <c r="BO12" s="225"/>
      <c r="BP12" s="225"/>
      <c r="BQ12" s="225"/>
      <c r="BR12" s="225"/>
      <c r="BS12" s="225"/>
      <c r="BT12" s="225"/>
      <c r="BU12" s="225"/>
      <c r="BV12" s="226"/>
      <c r="BW12" s="224">
        <v>3717</v>
      </c>
      <c r="BX12" s="225"/>
      <c r="BY12" s="225"/>
      <c r="BZ12" s="225"/>
      <c r="CA12" s="225"/>
      <c r="CB12" s="225"/>
      <c r="CC12" s="225"/>
      <c r="CD12" s="225"/>
      <c r="CE12" s="225"/>
      <c r="CF12" s="225"/>
      <c r="CG12" s="225"/>
      <c r="CH12" s="225"/>
      <c r="CI12" s="225"/>
      <c r="CJ12" s="225"/>
      <c r="CK12" s="225"/>
      <c r="CL12" s="225"/>
      <c r="CM12" s="225"/>
      <c r="CN12" s="226"/>
      <c r="CO12" s="185">
        <f t="shared" si="0"/>
        <v>4283</v>
      </c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6"/>
    </row>
    <row r="13" spans="1:142" ht="54" customHeight="1">
      <c r="A13" s="179" t="s">
        <v>259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240"/>
      <c r="AC13" s="218" t="s">
        <v>213</v>
      </c>
      <c r="AD13" s="219"/>
      <c r="AE13" s="219"/>
      <c r="AF13" s="219"/>
      <c r="AG13" s="219"/>
      <c r="AH13" s="220"/>
      <c r="AI13" s="221" t="s">
        <v>10</v>
      </c>
      <c r="AJ13" s="222"/>
      <c r="AK13" s="222"/>
      <c r="AL13" s="222"/>
      <c r="AM13" s="222"/>
      <c r="AN13" s="222"/>
      <c r="AO13" s="222"/>
      <c r="AP13" s="222"/>
      <c r="AQ13" s="222"/>
      <c r="AR13" s="222"/>
      <c r="AS13" s="222"/>
      <c r="AT13" s="222"/>
      <c r="AU13" s="222"/>
      <c r="AV13" s="222"/>
      <c r="AW13" s="222"/>
      <c r="AX13" s="222"/>
      <c r="AY13" s="223"/>
      <c r="AZ13" s="224">
        <v>1600</v>
      </c>
      <c r="BA13" s="225"/>
      <c r="BB13" s="225"/>
      <c r="BC13" s="225"/>
      <c r="BD13" s="225"/>
      <c r="BE13" s="225"/>
      <c r="BF13" s="225"/>
      <c r="BG13" s="225"/>
      <c r="BH13" s="225"/>
      <c r="BI13" s="225"/>
      <c r="BJ13" s="225"/>
      <c r="BK13" s="225"/>
      <c r="BL13" s="225"/>
      <c r="BM13" s="225"/>
      <c r="BN13" s="225"/>
      <c r="BO13" s="225"/>
      <c r="BP13" s="225"/>
      <c r="BQ13" s="225"/>
      <c r="BR13" s="225"/>
      <c r="BS13" s="225"/>
      <c r="BT13" s="225"/>
      <c r="BU13" s="225"/>
      <c r="BV13" s="226"/>
      <c r="BW13" s="224" t="s">
        <v>328</v>
      </c>
      <c r="BX13" s="225"/>
      <c r="BY13" s="225"/>
      <c r="BZ13" s="225"/>
      <c r="CA13" s="225"/>
      <c r="CB13" s="225"/>
      <c r="CC13" s="225"/>
      <c r="CD13" s="225"/>
      <c r="CE13" s="225"/>
      <c r="CF13" s="225"/>
      <c r="CG13" s="225"/>
      <c r="CH13" s="225"/>
      <c r="CI13" s="225"/>
      <c r="CJ13" s="225"/>
      <c r="CK13" s="225"/>
      <c r="CL13" s="225"/>
      <c r="CM13" s="225"/>
      <c r="CN13" s="226"/>
      <c r="CO13" s="185">
        <f>AZ13</f>
        <v>1600</v>
      </c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6"/>
      <c r="DI13" s="30">
        <f>AZ7+AZ8+AZ9+AZ10+AZ11+AZ12+AZ13+AZ26+AZ27+AZ28</f>
        <v>4902800</v>
      </c>
      <c r="DO13" s="30" t="e">
        <f>BW7+BW8+BW9+BW10+BW11+BW12+BW13+BW26+BW27+BW28</f>
        <v>#VALUE!</v>
      </c>
      <c r="DY13" s="187">
        <f>BW7+BW10+BW11+BW12</f>
        <v>364866.01</v>
      </c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</row>
    <row r="14" spans="1:110" ht="128.25" customHeight="1">
      <c r="A14" s="179" t="s">
        <v>273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240"/>
      <c r="AC14" s="218" t="s">
        <v>213</v>
      </c>
      <c r="AD14" s="219"/>
      <c r="AE14" s="219"/>
      <c r="AF14" s="219"/>
      <c r="AG14" s="219"/>
      <c r="AH14" s="220"/>
      <c r="AI14" s="221" t="s">
        <v>295</v>
      </c>
      <c r="AJ14" s="222"/>
      <c r="AK14" s="222"/>
      <c r="AL14" s="222"/>
      <c r="AM14" s="222"/>
      <c r="AN14" s="222"/>
      <c r="AO14" s="222"/>
      <c r="AP14" s="222"/>
      <c r="AQ14" s="222"/>
      <c r="AR14" s="222"/>
      <c r="AS14" s="222"/>
      <c r="AT14" s="222"/>
      <c r="AU14" s="222"/>
      <c r="AV14" s="222"/>
      <c r="AW14" s="222"/>
      <c r="AX14" s="222"/>
      <c r="AY14" s="223"/>
      <c r="AZ14" s="215">
        <v>200</v>
      </c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5" t="s">
        <v>328</v>
      </c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7"/>
      <c r="CO14" s="185">
        <f>AZ14</f>
        <v>200</v>
      </c>
      <c r="CP14" s="185"/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5"/>
      <c r="DF14" s="186"/>
    </row>
    <row r="15" spans="1:111" s="15" customFormat="1" ht="93" customHeight="1" hidden="1">
      <c r="A15" s="43" t="s">
        <v>98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230" t="s">
        <v>213</v>
      </c>
      <c r="AD15" s="231"/>
      <c r="AE15" s="231"/>
      <c r="AF15" s="231"/>
      <c r="AG15" s="231"/>
      <c r="AH15" s="232"/>
      <c r="AI15" s="227" t="s">
        <v>99</v>
      </c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9"/>
      <c r="AZ15" s="224">
        <v>0</v>
      </c>
      <c r="BA15" s="225"/>
      <c r="BB15" s="225"/>
      <c r="BC15" s="225"/>
      <c r="BD15" s="225"/>
      <c r="BE15" s="225"/>
      <c r="BF15" s="225"/>
      <c r="BG15" s="225"/>
      <c r="BH15" s="225"/>
      <c r="BI15" s="225"/>
      <c r="BJ15" s="225"/>
      <c r="BK15" s="225"/>
      <c r="BL15" s="225"/>
      <c r="BM15" s="225"/>
      <c r="BN15" s="225"/>
      <c r="BO15" s="225"/>
      <c r="BP15" s="225"/>
      <c r="BQ15" s="225"/>
      <c r="BR15" s="225"/>
      <c r="BS15" s="225"/>
      <c r="BT15" s="225"/>
      <c r="BU15" s="225"/>
      <c r="BV15" s="226"/>
      <c r="BW15" s="224">
        <v>0</v>
      </c>
      <c r="BX15" s="225"/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6"/>
      <c r="CO15" s="185">
        <v>0</v>
      </c>
      <c r="CP15" s="185"/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5"/>
      <c r="DF15" s="186"/>
      <c r="DG15" s="31"/>
    </row>
    <row r="16" spans="1:111" ht="66" customHeight="1">
      <c r="A16" s="179" t="s">
        <v>100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234" t="s">
        <v>213</v>
      </c>
      <c r="AD16" s="235"/>
      <c r="AE16" s="235"/>
      <c r="AF16" s="235"/>
      <c r="AG16" s="235"/>
      <c r="AH16" s="235"/>
      <c r="AI16" s="213" t="s">
        <v>101</v>
      </c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185">
        <v>10000</v>
      </c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 t="s">
        <v>328</v>
      </c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5"/>
      <c r="CL16" s="185"/>
      <c r="CM16" s="185"/>
      <c r="CN16" s="185"/>
      <c r="CO16" s="185">
        <f>AZ16</f>
        <v>10000</v>
      </c>
      <c r="CP16" s="185"/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5"/>
      <c r="DF16" s="186"/>
      <c r="DG16" s="31"/>
    </row>
    <row r="17" spans="1:110" s="16" customFormat="1" ht="84.75" customHeight="1">
      <c r="A17" s="43" t="s">
        <v>274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237" t="s">
        <v>213</v>
      </c>
      <c r="AD17" s="238"/>
      <c r="AE17" s="238"/>
      <c r="AF17" s="238"/>
      <c r="AG17" s="238"/>
      <c r="AH17" s="238"/>
      <c r="AI17" s="239" t="s">
        <v>296</v>
      </c>
      <c r="AJ17" s="239"/>
      <c r="AK17" s="239"/>
      <c r="AL17" s="239"/>
      <c r="AM17" s="239"/>
      <c r="AN17" s="239"/>
      <c r="AO17" s="239"/>
      <c r="AP17" s="239"/>
      <c r="AQ17" s="239"/>
      <c r="AR17" s="239"/>
      <c r="AS17" s="239"/>
      <c r="AT17" s="239"/>
      <c r="AU17" s="239"/>
      <c r="AV17" s="239"/>
      <c r="AW17" s="239"/>
      <c r="AX17" s="239"/>
      <c r="AY17" s="239"/>
      <c r="AZ17" s="236">
        <v>14400</v>
      </c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6"/>
      <c r="BU17" s="236"/>
      <c r="BV17" s="236"/>
      <c r="BW17" s="236">
        <v>1200</v>
      </c>
      <c r="BX17" s="236"/>
      <c r="BY17" s="236"/>
      <c r="BZ17" s="236"/>
      <c r="CA17" s="236"/>
      <c r="CB17" s="236"/>
      <c r="CC17" s="236"/>
      <c r="CD17" s="236"/>
      <c r="CE17" s="236"/>
      <c r="CF17" s="236"/>
      <c r="CG17" s="236"/>
      <c r="CH17" s="236"/>
      <c r="CI17" s="236"/>
      <c r="CJ17" s="236"/>
      <c r="CK17" s="236"/>
      <c r="CL17" s="236"/>
      <c r="CM17" s="236"/>
      <c r="CN17" s="236"/>
      <c r="CO17" s="185">
        <f>AZ17-BW17</f>
        <v>13200</v>
      </c>
      <c r="CP17" s="185"/>
      <c r="CQ17" s="185"/>
      <c r="CR17" s="185"/>
      <c r="CS17" s="185"/>
      <c r="CT17" s="185"/>
      <c r="CU17" s="185"/>
      <c r="CV17" s="185"/>
      <c r="CW17" s="185"/>
      <c r="CX17" s="185"/>
      <c r="CY17" s="185"/>
      <c r="CZ17" s="185"/>
      <c r="DA17" s="185"/>
      <c r="DB17" s="185"/>
      <c r="DC17" s="185"/>
      <c r="DD17" s="185"/>
      <c r="DE17" s="185"/>
      <c r="DF17" s="186"/>
    </row>
    <row r="18" spans="1:110" s="16" customFormat="1" ht="111" customHeight="1">
      <c r="A18" s="179" t="s">
        <v>275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80" t="s">
        <v>213</v>
      </c>
      <c r="AD18" s="181"/>
      <c r="AE18" s="181"/>
      <c r="AF18" s="181"/>
      <c r="AG18" s="181"/>
      <c r="AH18" s="181"/>
      <c r="AI18" s="182" t="s">
        <v>297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3">
        <v>25000</v>
      </c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4" t="s">
        <v>328</v>
      </c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5">
        <f>AZ18</f>
        <v>25000</v>
      </c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  <c r="DD18" s="185"/>
      <c r="DE18" s="185"/>
      <c r="DF18" s="186"/>
    </row>
    <row r="19" spans="1:111" s="16" customFormat="1" ht="99" customHeight="1">
      <c r="A19" s="179" t="s">
        <v>276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80" t="s">
        <v>213</v>
      </c>
      <c r="AD19" s="181"/>
      <c r="AE19" s="181"/>
      <c r="AF19" s="181"/>
      <c r="AG19" s="181"/>
      <c r="AH19" s="181"/>
      <c r="AI19" s="182" t="s">
        <v>298</v>
      </c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3">
        <v>10000</v>
      </c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4">
        <v>1640</v>
      </c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5">
        <f>AZ19-BW19</f>
        <v>8360</v>
      </c>
      <c r="CP19" s="185"/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6"/>
      <c r="DG19" s="31"/>
    </row>
    <row r="20" spans="1:111" s="16" customFormat="1" ht="127.5" customHeight="1">
      <c r="A20" s="179" t="s">
        <v>415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80" t="s">
        <v>213</v>
      </c>
      <c r="AD20" s="181"/>
      <c r="AE20" s="181"/>
      <c r="AF20" s="181"/>
      <c r="AG20" s="181"/>
      <c r="AH20" s="181"/>
      <c r="AI20" s="182" t="s">
        <v>414</v>
      </c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3">
        <v>500000</v>
      </c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184" t="s">
        <v>328</v>
      </c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5">
        <f>AZ20</f>
        <v>500000</v>
      </c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5"/>
      <c r="DF20" s="186"/>
      <c r="DG20" s="31"/>
    </row>
    <row r="21" spans="1:110" s="16" customFormat="1" ht="81.75" customHeight="1">
      <c r="A21" s="179" t="s">
        <v>277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80" t="s">
        <v>213</v>
      </c>
      <c r="AD21" s="181"/>
      <c r="AE21" s="181"/>
      <c r="AF21" s="181"/>
      <c r="AG21" s="181"/>
      <c r="AH21" s="181"/>
      <c r="AI21" s="182" t="s">
        <v>175</v>
      </c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3">
        <v>10000</v>
      </c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4">
        <v>10000</v>
      </c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5" t="s">
        <v>328</v>
      </c>
      <c r="CP21" s="185"/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5"/>
      <c r="DF21" s="186"/>
    </row>
    <row r="22" spans="1:110" s="16" customFormat="1" ht="63" customHeight="1">
      <c r="A22" s="179" t="s">
        <v>278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80" t="s">
        <v>213</v>
      </c>
      <c r="AD22" s="181"/>
      <c r="AE22" s="181"/>
      <c r="AF22" s="181"/>
      <c r="AG22" s="181"/>
      <c r="AH22" s="181"/>
      <c r="AI22" s="182" t="s">
        <v>299</v>
      </c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3">
        <v>30000</v>
      </c>
      <c r="BA22" s="183"/>
      <c r="BB22" s="183"/>
      <c r="BC22" s="183"/>
      <c r="BD22" s="183"/>
      <c r="BE22" s="18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83"/>
      <c r="BQ22" s="183"/>
      <c r="BR22" s="183"/>
      <c r="BS22" s="183"/>
      <c r="BT22" s="183"/>
      <c r="BU22" s="183"/>
      <c r="BV22" s="183"/>
      <c r="BW22" s="184" t="s">
        <v>328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5">
        <f>AZ22</f>
        <v>30000</v>
      </c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6"/>
    </row>
    <row r="23" spans="1:110" s="16" customFormat="1" ht="66.75" customHeight="1">
      <c r="A23" s="179" t="s">
        <v>279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80" t="s">
        <v>213</v>
      </c>
      <c r="AD23" s="181"/>
      <c r="AE23" s="181"/>
      <c r="AF23" s="181"/>
      <c r="AG23" s="181"/>
      <c r="AH23" s="181"/>
      <c r="AI23" s="182" t="s">
        <v>300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3">
        <v>90000</v>
      </c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4">
        <v>11800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5">
        <f>AZ23-BW23</f>
        <v>78200</v>
      </c>
      <c r="CP23" s="185"/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5"/>
      <c r="DF23" s="186"/>
    </row>
    <row r="24" spans="1:110" s="42" customFormat="1" ht="66.75" customHeight="1" hidden="1">
      <c r="A24" s="43" t="s">
        <v>404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237" t="s">
        <v>213</v>
      </c>
      <c r="AD24" s="238"/>
      <c r="AE24" s="238"/>
      <c r="AF24" s="238"/>
      <c r="AG24" s="238"/>
      <c r="AH24" s="238"/>
      <c r="AI24" s="239" t="s">
        <v>403</v>
      </c>
      <c r="AJ24" s="239"/>
      <c r="AK24" s="239"/>
      <c r="AL24" s="239"/>
      <c r="AM24" s="239"/>
      <c r="AN24" s="239"/>
      <c r="AO24" s="239"/>
      <c r="AP24" s="239"/>
      <c r="AQ24" s="239"/>
      <c r="AR24" s="239"/>
      <c r="AS24" s="239"/>
      <c r="AT24" s="239"/>
      <c r="AU24" s="239"/>
      <c r="AV24" s="239"/>
      <c r="AW24" s="239"/>
      <c r="AX24" s="239"/>
      <c r="AY24" s="239"/>
      <c r="AZ24" s="236">
        <v>0</v>
      </c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>
        <v>0</v>
      </c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10" t="s">
        <v>328</v>
      </c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56"/>
    </row>
    <row r="25" spans="1:110" s="16" customFormat="1" ht="81.75" customHeight="1" hidden="1">
      <c r="A25" s="179" t="s">
        <v>398</v>
      </c>
      <c r="B25" s="179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80" t="s">
        <v>213</v>
      </c>
      <c r="AD25" s="181"/>
      <c r="AE25" s="181"/>
      <c r="AF25" s="181"/>
      <c r="AG25" s="181"/>
      <c r="AH25" s="181"/>
      <c r="AI25" s="182" t="s">
        <v>396</v>
      </c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3">
        <v>0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4">
        <v>0</v>
      </c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215">
        <f>AZ25-BW25</f>
        <v>0</v>
      </c>
      <c r="CP25" s="216"/>
      <c r="CQ25" s="216"/>
      <c r="CR25" s="216"/>
      <c r="CS25" s="216"/>
      <c r="CT25" s="216"/>
      <c r="CU25" s="216"/>
      <c r="CV25" s="216"/>
      <c r="CW25" s="216"/>
      <c r="CX25" s="216"/>
      <c r="CY25" s="216"/>
      <c r="CZ25" s="216"/>
      <c r="DA25" s="216"/>
      <c r="DB25" s="216"/>
      <c r="DC25" s="216"/>
      <c r="DD25" s="216"/>
      <c r="DE25" s="216"/>
      <c r="DF25" s="255"/>
    </row>
    <row r="26" spans="1:113" ht="81" customHeight="1">
      <c r="A26" s="179" t="s">
        <v>104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234" t="s">
        <v>213</v>
      </c>
      <c r="AD26" s="235"/>
      <c r="AE26" s="235"/>
      <c r="AF26" s="235"/>
      <c r="AG26" s="235"/>
      <c r="AH26" s="235"/>
      <c r="AI26" s="214" t="s">
        <v>105</v>
      </c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185">
        <v>145500</v>
      </c>
      <c r="BA26" s="185"/>
      <c r="BB26" s="185"/>
      <c r="BC26" s="185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185"/>
      <c r="BU26" s="185"/>
      <c r="BV26" s="185"/>
      <c r="BW26" s="185">
        <v>14470.53</v>
      </c>
      <c r="BX26" s="185"/>
      <c r="BY26" s="185"/>
      <c r="BZ26" s="185"/>
      <c r="CA26" s="185"/>
      <c r="CB26" s="185"/>
      <c r="CC26" s="185"/>
      <c r="CD26" s="185"/>
      <c r="CE26" s="185"/>
      <c r="CF26" s="185"/>
      <c r="CG26" s="185"/>
      <c r="CH26" s="185"/>
      <c r="CI26" s="185"/>
      <c r="CJ26" s="185"/>
      <c r="CK26" s="185"/>
      <c r="CL26" s="185"/>
      <c r="CM26" s="185"/>
      <c r="CN26" s="185"/>
      <c r="CO26" s="185">
        <f>AZ26-BW26</f>
        <v>131029.47</v>
      </c>
      <c r="CP26" s="185"/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6"/>
      <c r="DI26" s="30"/>
    </row>
    <row r="27" spans="1:143" ht="96" customHeight="1">
      <c r="A27" s="179" t="s">
        <v>107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234" t="s">
        <v>213</v>
      </c>
      <c r="AD27" s="235"/>
      <c r="AE27" s="235"/>
      <c r="AF27" s="235"/>
      <c r="AG27" s="235"/>
      <c r="AH27" s="235"/>
      <c r="AI27" s="214" t="s">
        <v>106</v>
      </c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185">
        <v>44000</v>
      </c>
      <c r="BA27" s="185"/>
      <c r="BB27" s="185"/>
      <c r="BC27" s="185"/>
      <c r="BD27" s="185"/>
      <c r="BE27" s="185"/>
      <c r="BF27" s="185"/>
      <c r="BG27" s="185"/>
      <c r="BH27" s="185"/>
      <c r="BI27" s="185"/>
      <c r="BJ27" s="185"/>
      <c r="BK27" s="185"/>
      <c r="BL27" s="185"/>
      <c r="BM27" s="185"/>
      <c r="BN27" s="185"/>
      <c r="BO27" s="185"/>
      <c r="BP27" s="185"/>
      <c r="BQ27" s="185"/>
      <c r="BR27" s="185"/>
      <c r="BS27" s="185"/>
      <c r="BT27" s="185"/>
      <c r="BU27" s="185"/>
      <c r="BV27" s="185"/>
      <c r="BW27" s="185">
        <v>2900.77</v>
      </c>
      <c r="BX27" s="185"/>
      <c r="BY27" s="185"/>
      <c r="BZ27" s="185"/>
      <c r="CA27" s="185"/>
      <c r="CB27" s="185"/>
      <c r="CC27" s="185"/>
      <c r="CD27" s="185"/>
      <c r="CE27" s="185"/>
      <c r="CF27" s="185"/>
      <c r="CG27" s="185"/>
      <c r="CH27" s="185"/>
      <c r="CI27" s="185"/>
      <c r="CJ27" s="185"/>
      <c r="CK27" s="185"/>
      <c r="CL27" s="185"/>
      <c r="CM27" s="185"/>
      <c r="CN27" s="185"/>
      <c r="CO27" s="185">
        <f>AZ27-BW27</f>
        <v>41099.23</v>
      </c>
      <c r="CP27" s="185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5"/>
      <c r="DF27" s="186"/>
      <c r="DI27" s="30">
        <f>AZ26+AZ27</f>
        <v>189500</v>
      </c>
      <c r="DO27" s="30">
        <f>BW26+BW27</f>
        <v>17371.3</v>
      </c>
      <c r="DX27" s="187">
        <f>CO26+CO27</f>
        <v>172128.7</v>
      </c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10" ht="96" customHeight="1" hidden="1">
      <c r="A28" s="179" t="s">
        <v>270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234" t="s">
        <v>213</v>
      </c>
      <c r="AD28" s="235"/>
      <c r="AE28" s="235"/>
      <c r="AF28" s="235"/>
      <c r="AG28" s="235"/>
      <c r="AH28" s="235"/>
      <c r="AI28" s="214" t="s">
        <v>271</v>
      </c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185">
        <v>0</v>
      </c>
      <c r="BA28" s="185"/>
      <c r="BB28" s="185"/>
      <c r="BC28" s="185"/>
      <c r="BD28" s="185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185"/>
      <c r="BU28" s="185"/>
      <c r="BV28" s="185"/>
      <c r="BW28" s="185">
        <v>0</v>
      </c>
      <c r="BX28" s="185"/>
      <c r="BY28" s="185"/>
      <c r="BZ28" s="185"/>
      <c r="CA28" s="185"/>
      <c r="CB28" s="185"/>
      <c r="CC28" s="185"/>
      <c r="CD28" s="185"/>
      <c r="CE28" s="185"/>
      <c r="CF28" s="185"/>
      <c r="CG28" s="185"/>
      <c r="CH28" s="185"/>
      <c r="CI28" s="185"/>
      <c r="CJ28" s="185"/>
      <c r="CK28" s="185"/>
      <c r="CL28" s="185"/>
      <c r="CM28" s="185"/>
      <c r="CN28" s="185"/>
      <c r="CO28" s="185" t="s">
        <v>328</v>
      </c>
      <c r="CP28" s="185"/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5"/>
      <c r="DF28" s="186"/>
    </row>
    <row r="29" spans="1:110" ht="97.5" customHeight="1">
      <c r="A29" s="179" t="s">
        <v>280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234" t="s">
        <v>213</v>
      </c>
      <c r="AD29" s="235"/>
      <c r="AE29" s="235"/>
      <c r="AF29" s="235"/>
      <c r="AG29" s="235"/>
      <c r="AH29" s="235"/>
      <c r="AI29" s="214" t="s">
        <v>301</v>
      </c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185">
        <v>110000</v>
      </c>
      <c r="BA29" s="185"/>
      <c r="BB29" s="185"/>
      <c r="BC29" s="185"/>
      <c r="BD29" s="185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185"/>
      <c r="BU29" s="185"/>
      <c r="BV29" s="185"/>
      <c r="BW29" s="185" t="s">
        <v>328</v>
      </c>
      <c r="BX29" s="185"/>
      <c r="BY29" s="185"/>
      <c r="BZ29" s="185"/>
      <c r="CA29" s="185"/>
      <c r="CB29" s="185"/>
      <c r="CC29" s="185"/>
      <c r="CD29" s="185"/>
      <c r="CE29" s="185"/>
      <c r="CF29" s="185"/>
      <c r="CG29" s="185"/>
      <c r="CH29" s="185"/>
      <c r="CI29" s="185"/>
      <c r="CJ29" s="185"/>
      <c r="CK29" s="185"/>
      <c r="CL29" s="185"/>
      <c r="CM29" s="185"/>
      <c r="CN29" s="185"/>
      <c r="CO29" s="185">
        <f>AZ29</f>
        <v>110000</v>
      </c>
      <c r="CP29" s="185"/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5"/>
      <c r="DF29" s="186"/>
    </row>
    <row r="30" spans="1:111" s="15" customFormat="1" ht="97.5" customHeight="1">
      <c r="A30" s="179" t="s">
        <v>281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230" t="s">
        <v>213</v>
      </c>
      <c r="AD30" s="231"/>
      <c r="AE30" s="231"/>
      <c r="AF30" s="231"/>
      <c r="AG30" s="231"/>
      <c r="AH30" s="232"/>
      <c r="AI30" s="227" t="s">
        <v>302</v>
      </c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9"/>
      <c r="AZ30" s="224">
        <v>10000</v>
      </c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6"/>
      <c r="BW30" s="224" t="s">
        <v>328</v>
      </c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6"/>
      <c r="CO30" s="224">
        <f>AZ30</f>
        <v>10000</v>
      </c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33"/>
      <c r="DG30" s="32"/>
    </row>
    <row r="31" spans="1:111" ht="81" customHeight="1" hidden="1">
      <c r="A31" s="43" t="s">
        <v>98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218" t="s">
        <v>213</v>
      </c>
      <c r="AD31" s="219"/>
      <c r="AE31" s="219"/>
      <c r="AF31" s="219"/>
      <c r="AG31" s="219"/>
      <c r="AH31" s="220"/>
      <c r="AI31" s="221" t="s">
        <v>108</v>
      </c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3"/>
      <c r="AZ31" s="215">
        <v>0</v>
      </c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5">
        <v>0</v>
      </c>
      <c r="BX31" s="216"/>
      <c r="BY31" s="216"/>
      <c r="BZ31" s="216"/>
      <c r="CA31" s="216"/>
      <c r="CB31" s="216"/>
      <c r="CC31" s="216"/>
      <c r="CD31" s="216"/>
      <c r="CE31" s="216"/>
      <c r="CF31" s="216"/>
      <c r="CG31" s="216"/>
      <c r="CH31" s="216"/>
      <c r="CI31" s="216"/>
      <c r="CJ31" s="216"/>
      <c r="CK31" s="216"/>
      <c r="CL31" s="216"/>
      <c r="CM31" s="216"/>
      <c r="CN31" s="217"/>
      <c r="CO31" s="185" t="s">
        <v>328</v>
      </c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6"/>
      <c r="DG31" s="31"/>
    </row>
    <row r="32" spans="1:110" s="15" customFormat="1" ht="96" customHeight="1">
      <c r="A32" s="179" t="s">
        <v>285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230" t="s">
        <v>213</v>
      </c>
      <c r="AD32" s="231"/>
      <c r="AE32" s="231"/>
      <c r="AF32" s="231"/>
      <c r="AG32" s="231"/>
      <c r="AH32" s="232"/>
      <c r="AI32" s="227" t="s">
        <v>303</v>
      </c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9"/>
      <c r="AZ32" s="224">
        <v>25000</v>
      </c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6"/>
      <c r="BW32" s="224" t="s">
        <v>328</v>
      </c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6"/>
      <c r="CO32" s="185">
        <f>AZ32</f>
        <v>25000</v>
      </c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6"/>
    </row>
    <row r="33" spans="1:119" ht="81" customHeight="1">
      <c r="A33" s="179" t="s">
        <v>286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218" t="s">
        <v>213</v>
      </c>
      <c r="AD33" s="219"/>
      <c r="AE33" s="219"/>
      <c r="AF33" s="219"/>
      <c r="AG33" s="219"/>
      <c r="AH33" s="220"/>
      <c r="AI33" s="221" t="s">
        <v>304</v>
      </c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3"/>
      <c r="AZ33" s="224">
        <v>1200000</v>
      </c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6"/>
      <c r="BW33" s="224">
        <v>204205.02</v>
      </c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6"/>
      <c r="CO33" s="185">
        <f>AZ33-BW33</f>
        <v>995794.98</v>
      </c>
      <c r="CP33" s="185"/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5"/>
      <c r="DF33" s="186"/>
      <c r="DG33" s="18"/>
      <c r="DI33" s="30"/>
      <c r="DO33" s="30"/>
    </row>
    <row r="34" spans="1:111" ht="81" customHeight="1">
      <c r="A34" s="179" t="s">
        <v>287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218" t="s">
        <v>213</v>
      </c>
      <c r="AD34" s="219"/>
      <c r="AE34" s="219"/>
      <c r="AF34" s="219"/>
      <c r="AG34" s="219"/>
      <c r="AH34" s="220"/>
      <c r="AI34" s="221" t="s">
        <v>305</v>
      </c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3"/>
      <c r="AZ34" s="224">
        <v>550000</v>
      </c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6"/>
      <c r="BW34" s="215">
        <v>2590</v>
      </c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7"/>
      <c r="CO34" s="185">
        <f>AZ34</f>
        <v>550000</v>
      </c>
      <c r="CP34" s="185"/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5"/>
      <c r="DF34" s="186"/>
      <c r="DG34" s="18"/>
    </row>
    <row r="35" spans="1:111" ht="91.5" customHeight="1">
      <c r="A35" s="179" t="s">
        <v>288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218" t="s">
        <v>213</v>
      </c>
      <c r="AD35" s="219"/>
      <c r="AE35" s="219"/>
      <c r="AF35" s="219"/>
      <c r="AG35" s="219"/>
      <c r="AH35" s="220"/>
      <c r="AI35" s="221" t="s">
        <v>306</v>
      </c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3"/>
      <c r="AZ35" s="224">
        <v>824180.94</v>
      </c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6"/>
      <c r="BW35" s="215" t="s">
        <v>328</v>
      </c>
      <c r="BX35" s="216"/>
      <c r="BY35" s="216"/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7"/>
      <c r="CO35" s="185">
        <f>AZ35</f>
        <v>824180.94</v>
      </c>
      <c r="CP35" s="185"/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5"/>
      <c r="DF35" s="186"/>
      <c r="DG35" s="18"/>
    </row>
    <row r="36" spans="1:111" ht="96" customHeight="1">
      <c r="A36" s="179" t="s">
        <v>289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218" t="s">
        <v>213</v>
      </c>
      <c r="AD36" s="219"/>
      <c r="AE36" s="219"/>
      <c r="AF36" s="219"/>
      <c r="AG36" s="219"/>
      <c r="AH36" s="220"/>
      <c r="AI36" s="221" t="s">
        <v>307</v>
      </c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2"/>
      <c r="AU36" s="222"/>
      <c r="AV36" s="222"/>
      <c r="AW36" s="222"/>
      <c r="AX36" s="222"/>
      <c r="AY36" s="223"/>
      <c r="AZ36" s="224">
        <v>950000</v>
      </c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6"/>
      <c r="BW36" s="215">
        <v>37352.68</v>
      </c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7"/>
      <c r="CO36" s="185">
        <f>AZ36</f>
        <v>950000</v>
      </c>
      <c r="CP36" s="185"/>
      <c r="CQ36" s="185"/>
      <c r="CR36" s="185"/>
      <c r="CS36" s="185"/>
      <c r="CT36" s="185"/>
      <c r="CU36" s="185"/>
      <c r="CV36" s="185"/>
      <c r="CW36" s="185"/>
      <c r="CX36" s="185"/>
      <c r="CY36" s="185"/>
      <c r="CZ36" s="185"/>
      <c r="DA36" s="185"/>
      <c r="DB36" s="185"/>
      <c r="DC36" s="185"/>
      <c r="DD36" s="185"/>
      <c r="DE36" s="185"/>
      <c r="DF36" s="186"/>
      <c r="DG36" s="18"/>
    </row>
    <row r="37" spans="1:110" ht="96" customHeight="1">
      <c r="A37" s="179" t="s">
        <v>290</v>
      </c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218" t="s">
        <v>213</v>
      </c>
      <c r="AD37" s="219"/>
      <c r="AE37" s="219"/>
      <c r="AF37" s="219"/>
      <c r="AG37" s="219"/>
      <c r="AH37" s="220"/>
      <c r="AI37" s="221" t="s">
        <v>308</v>
      </c>
      <c r="AJ37" s="222"/>
      <c r="AK37" s="222"/>
      <c r="AL37" s="222"/>
      <c r="AM37" s="222"/>
      <c r="AN37" s="222"/>
      <c r="AO37" s="222"/>
      <c r="AP37" s="222"/>
      <c r="AQ37" s="222"/>
      <c r="AR37" s="222"/>
      <c r="AS37" s="222"/>
      <c r="AT37" s="222"/>
      <c r="AU37" s="222"/>
      <c r="AV37" s="222"/>
      <c r="AW37" s="222"/>
      <c r="AX37" s="222"/>
      <c r="AY37" s="223"/>
      <c r="AZ37" s="224">
        <v>150000</v>
      </c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6"/>
      <c r="BW37" s="215" t="s">
        <v>328</v>
      </c>
      <c r="BX37" s="216"/>
      <c r="BY37" s="216"/>
      <c r="BZ37" s="216"/>
      <c r="CA37" s="216"/>
      <c r="CB37" s="216"/>
      <c r="CC37" s="216"/>
      <c r="CD37" s="216"/>
      <c r="CE37" s="216"/>
      <c r="CF37" s="216"/>
      <c r="CG37" s="216"/>
      <c r="CH37" s="216"/>
      <c r="CI37" s="216"/>
      <c r="CJ37" s="216"/>
      <c r="CK37" s="216"/>
      <c r="CL37" s="216"/>
      <c r="CM37" s="216"/>
      <c r="CN37" s="217"/>
      <c r="CO37" s="185">
        <f>AZ37</f>
        <v>150000</v>
      </c>
      <c r="CP37" s="185"/>
      <c r="CQ37" s="185"/>
      <c r="CR37" s="185"/>
      <c r="CS37" s="185"/>
      <c r="CT37" s="185"/>
      <c r="CU37" s="185"/>
      <c r="CV37" s="185"/>
      <c r="CW37" s="185"/>
      <c r="CX37" s="185"/>
      <c r="CY37" s="185"/>
      <c r="CZ37" s="185"/>
      <c r="DA37" s="185"/>
      <c r="DB37" s="185"/>
      <c r="DC37" s="185"/>
      <c r="DD37" s="185"/>
      <c r="DE37" s="185"/>
      <c r="DF37" s="186"/>
    </row>
    <row r="38" spans="1:110" ht="111" customHeight="1">
      <c r="A38" s="179" t="s">
        <v>291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34" t="s">
        <v>213</v>
      </c>
      <c r="AD38" s="235"/>
      <c r="AE38" s="235"/>
      <c r="AF38" s="235"/>
      <c r="AG38" s="235"/>
      <c r="AH38" s="235"/>
      <c r="AI38" s="214" t="s">
        <v>309</v>
      </c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0">
        <v>36000</v>
      </c>
      <c r="BA38" s="210"/>
      <c r="BB38" s="210"/>
      <c r="BC38" s="210"/>
      <c r="BD38" s="210"/>
      <c r="BE38" s="210"/>
      <c r="BF38" s="210"/>
      <c r="BG38" s="210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185">
        <v>8000</v>
      </c>
      <c r="BX38" s="185"/>
      <c r="BY38" s="185"/>
      <c r="BZ38" s="185"/>
      <c r="CA38" s="185"/>
      <c r="CB38" s="185"/>
      <c r="CC38" s="185"/>
      <c r="CD38" s="185"/>
      <c r="CE38" s="185"/>
      <c r="CF38" s="185"/>
      <c r="CG38" s="185"/>
      <c r="CH38" s="185"/>
      <c r="CI38" s="185"/>
      <c r="CJ38" s="185"/>
      <c r="CK38" s="185"/>
      <c r="CL38" s="185"/>
      <c r="CM38" s="185"/>
      <c r="CN38" s="185"/>
      <c r="CO38" s="185">
        <f>AZ38-BW38</f>
        <v>28000</v>
      </c>
      <c r="CP38" s="185"/>
      <c r="CQ38" s="185"/>
      <c r="CR38" s="185"/>
      <c r="CS38" s="185"/>
      <c r="CT38" s="185"/>
      <c r="CU38" s="185"/>
      <c r="CV38" s="185"/>
      <c r="CW38" s="185"/>
      <c r="CX38" s="185"/>
      <c r="CY38" s="185"/>
      <c r="CZ38" s="185"/>
      <c r="DA38" s="185"/>
      <c r="DB38" s="185"/>
      <c r="DC38" s="185"/>
      <c r="DD38" s="185"/>
      <c r="DE38" s="185"/>
      <c r="DF38" s="186"/>
    </row>
    <row r="39" spans="1:110" s="15" customFormat="1" ht="81" customHeight="1">
      <c r="A39" s="179" t="s">
        <v>292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211" t="s">
        <v>213</v>
      </c>
      <c r="AD39" s="212"/>
      <c r="AE39" s="212"/>
      <c r="AF39" s="212"/>
      <c r="AG39" s="212"/>
      <c r="AH39" s="212"/>
      <c r="AI39" s="213" t="s">
        <v>310</v>
      </c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0">
        <v>2895500</v>
      </c>
      <c r="BA39" s="210"/>
      <c r="BB39" s="210"/>
      <c r="BC39" s="210"/>
      <c r="BD39" s="210"/>
      <c r="BE39" s="210"/>
      <c r="BF39" s="210"/>
      <c r="BG39" s="210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>
        <v>420000</v>
      </c>
      <c r="BX39" s="210"/>
      <c r="BY39" s="210"/>
      <c r="BZ39" s="210"/>
      <c r="CA39" s="210"/>
      <c r="CB39" s="210"/>
      <c r="CC39" s="210"/>
      <c r="CD39" s="210"/>
      <c r="CE39" s="210"/>
      <c r="CF39" s="210"/>
      <c r="CG39" s="210"/>
      <c r="CH39" s="210"/>
      <c r="CI39" s="210"/>
      <c r="CJ39" s="210"/>
      <c r="CK39" s="210"/>
      <c r="CL39" s="210"/>
      <c r="CM39" s="210"/>
      <c r="CN39" s="210"/>
      <c r="CO39" s="185">
        <f>AZ39-BW39</f>
        <v>2475500</v>
      </c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6"/>
    </row>
    <row r="40" spans="1:113" s="15" customFormat="1" ht="54" customHeight="1">
      <c r="A40" s="179" t="s">
        <v>381</v>
      </c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211" t="s">
        <v>213</v>
      </c>
      <c r="AD40" s="212"/>
      <c r="AE40" s="212"/>
      <c r="AF40" s="212"/>
      <c r="AG40" s="212"/>
      <c r="AH40" s="212"/>
      <c r="AI40" s="213" t="s">
        <v>380</v>
      </c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0">
        <v>100000</v>
      </c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 t="s">
        <v>328</v>
      </c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185">
        <f>AZ40</f>
        <v>100000</v>
      </c>
      <c r="CP40" s="185"/>
      <c r="CQ40" s="185"/>
      <c r="CR40" s="185"/>
      <c r="CS40" s="185"/>
      <c r="CT40" s="185"/>
      <c r="CU40" s="185"/>
      <c r="CV40" s="185"/>
      <c r="CW40" s="185"/>
      <c r="CX40" s="185"/>
      <c r="CY40" s="185"/>
      <c r="CZ40" s="185"/>
      <c r="DA40" s="185"/>
      <c r="DB40" s="185"/>
      <c r="DC40" s="185"/>
      <c r="DD40" s="185"/>
      <c r="DE40" s="185"/>
      <c r="DF40" s="186"/>
      <c r="DI40" s="41" t="e">
        <f>BW39+BW40</f>
        <v>#VALUE!</v>
      </c>
    </row>
    <row r="41" spans="1:110" s="15" customFormat="1" ht="120" customHeight="1" hidden="1">
      <c r="A41" s="179" t="s">
        <v>383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211" t="s">
        <v>213</v>
      </c>
      <c r="AD41" s="212"/>
      <c r="AE41" s="212"/>
      <c r="AF41" s="212"/>
      <c r="AG41" s="212"/>
      <c r="AH41" s="212"/>
      <c r="AI41" s="213" t="s">
        <v>382</v>
      </c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0">
        <v>0</v>
      </c>
      <c r="BA41" s="210"/>
      <c r="BB41" s="210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>
        <v>0</v>
      </c>
      <c r="BX41" s="210"/>
      <c r="BY41" s="210"/>
      <c r="BZ41" s="210"/>
      <c r="CA41" s="210"/>
      <c r="CB41" s="210"/>
      <c r="CC41" s="210"/>
      <c r="CD41" s="210"/>
      <c r="CE41" s="210"/>
      <c r="CF41" s="210"/>
      <c r="CG41" s="210"/>
      <c r="CH41" s="210"/>
      <c r="CI41" s="210"/>
      <c r="CJ41" s="210"/>
      <c r="CK41" s="210"/>
      <c r="CL41" s="210"/>
      <c r="CM41" s="210"/>
      <c r="CN41" s="210"/>
      <c r="CO41" s="185">
        <f>AZ41-BW41</f>
        <v>0</v>
      </c>
      <c r="CP41" s="185"/>
      <c r="CQ41" s="185"/>
      <c r="CR41" s="185"/>
      <c r="CS41" s="185"/>
      <c r="CT41" s="185"/>
      <c r="CU41" s="185"/>
      <c r="CV41" s="185"/>
      <c r="CW41" s="185"/>
      <c r="CX41" s="185"/>
      <c r="CY41" s="185"/>
      <c r="CZ41" s="185"/>
      <c r="DA41" s="185"/>
      <c r="DB41" s="185"/>
      <c r="DC41" s="185"/>
      <c r="DD41" s="185"/>
      <c r="DE41" s="185"/>
      <c r="DF41" s="186"/>
    </row>
    <row r="42" spans="1:110" s="15" customFormat="1" ht="112.5" customHeight="1">
      <c r="A42" s="179" t="s">
        <v>399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211" t="s">
        <v>213</v>
      </c>
      <c r="AD42" s="212"/>
      <c r="AE42" s="212"/>
      <c r="AF42" s="212"/>
      <c r="AG42" s="212"/>
      <c r="AH42" s="212"/>
      <c r="AI42" s="213" t="s">
        <v>397</v>
      </c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0">
        <v>1470100</v>
      </c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>
        <v>22420</v>
      </c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185">
        <f>AZ42-BW42</f>
        <v>1447680</v>
      </c>
      <c r="CP42" s="185"/>
      <c r="CQ42" s="185"/>
      <c r="CR42" s="185"/>
      <c r="CS42" s="185"/>
      <c r="CT42" s="185"/>
      <c r="CU42" s="185"/>
      <c r="CV42" s="185"/>
      <c r="CW42" s="185"/>
      <c r="CX42" s="185"/>
      <c r="CY42" s="185"/>
      <c r="CZ42" s="185"/>
      <c r="DA42" s="185"/>
      <c r="DB42" s="185"/>
      <c r="DC42" s="185"/>
      <c r="DD42" s="185"/>
      <c r="DE42" s="185"/>
      <c r="DF42" s="186"/>
    </row>
    <row r="43" spans="1:113" s="15" customFormat="1" ht="129" customHeight="1">
      <c r="A43" s="179" t="s">
        <v>372</v>
      </c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211" t="s">
        <v>213</v>
      </c>
      <c r="AD43" s="212"/>
      <c r="AE43" s="212"/>
      <c r="AF43" s="212"/>
      <c r="AG43" s="212"/>
      <c r="AH43" s="212"/>
      <c r="AI43" s="213" t="s">
        <v>272</v>
      </c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0">
        <v>60000</v>
      </c>
      <c r="BA43" s="210"/>
      <c r="BB43" s="210"/>
      <c r="BC43" s="210"/>
      <c r="BD43" s="210"/>
      <c r="BE43" s="210"/>
      <c r="BF43" s="210"/>
      <c r="BG43" s="210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>
        <v>4982.9</v>
      </c>
      <c r="BX43" s="210"/>
      <c r="BY43" s="210"/>
      <c r="BZ43" s="210"/>
      <c r="CA43" s="210"/>
      <c r="CB43" s="210"/>
      <c r="CC43" s="210"/>
      <c r="CD43" s="210"/>
      <c r="CE43" s="210"/>
      <c r="CF43" s="210"/>
      <c r="CG43" s="210"/>
      <c r="CH43" s="210"/>
      <c r="CI43" s="210"/>
      <c r="CJ43" s="210"/>
      <c r="CK43" s="210"/>
      <c r="CL43" s="210"/>
      <c r="CM43" s="210"/>
      <c r="CN43" s="210"/>
      <c r="CO43" s="185">
        <f>AZ43</f>
        <v>60000</v>
      </c>
      <c r="CP43" s="185"/>
      <c r="CQ43" s="185"/>
      <c r="CR43" s="185"/>
      <c r="CS43" s="185"/>
      <c r="CT43" s="185"/>
      <c r="CU43" s="185"/>
      <c r="CV43" s="185"/>
      <c r="CW43" s="185"/>
      <c r="CX43" s="185"/>
      <c r="CY43" s="185"/>
      <c r="CZ43" s="185"/>
      <c r="DA43" s="185"/>
      <c r="DB43" s="185"/>
      <c r="DC43" s="185"/>
      <c r="DD43" s="185"/>
      <c r="DE43" s="185"/>
      <c r="DF43" s="186"/>
      <c r="DI43" s="41"/>
    </row>
    <row r="44" spans="1:110" ht="78" customHeight="1" thickBot="1">
      <c r="A44" s="179" t="s">
        <v>293</v>
      </c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97" t="s">
        <v>213</v>
      </c>
      <c r="AD44" s="198"/>
      <c r="AE44" s="198"/>
      <c r="AF44" s="198"/>
      <c r="AG44" s="198"/>
      <c r="AH44" s="199"/>
      <c r="AI44" s="200" t="s">
        <v>311</v>
      </c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2"/>
      <c r="AZ44" s="203">
        <v>20000</v>
      </c>
      <c r="BA44" s="204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5"/>
      <c r="BW44" s="203">
        <v>5750</v>
      </c>
      <c r="BX44" s="204"/>
      <c r="BY44" s="204"/>
      <c r="BZ44" s="204"/>
      <c r="CA44" s="204"/>
      <c r="CB44" s="204"/>
      <c r="CC44" s="204"/>
      <c r="CD44" s="204"/>
      <c r="CE44" s="204"/>
      <c r="CF44" s="204"/>
      <c r="CG44" s="204"/>
      <c r="CH44" s="204"/>
      <c r="CI44" s="204"/>
      <c r="CJ44" s="204"/>
      <c r="CK44" s="204"/>
      <c r="CL44" s="204"/>
      <c r="CM44" s="204"/>
      <c r="CN44" s="205"/>
      <c r="CO44" s="207">
        <f>AZ44</f>
        <v>20000</v>
      </c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8"/>
    </row>
    <row r="45" spans="1:110" ht="7.5" customHeight="1" thickBo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18"/>
      <c r="AD45" s="19"/>
      <c r="AE45" s="19"/>
      <c r="AF45" s="19"/>
      <c r="AG45" s="19"/>
      <c r="AH45" s="18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</row>
    <row r="46" spans="1:123" ht="22.5" customHeight="1" thickBot="1">
      <c r="A46" s="179" t="s">
        <v>238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89" t="s">
        <v>214</v>
      </c>
      <c r="AD46" s="190"/>
      <c r="AE46" s="190"/>
      <c r="AF46" s="190"/>
      <c r="AG46" s="190"/>
      <c r="AH46" s="191"/>
      <c r="AI46" s="192" t="s">
        <v>206</v>
      </c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4"/>
      <c r="AZ46" s="195">
        <f>'стр.1'!BC13-Лист1!AZ5</f>
        <v>-3666480.9399999995</v>
      </c>
      <c r="BA46" s="196"/>
      <c r="BB46" s="196"/>
      <c r="BC46" s="196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196"/>
      <c r="BO46" s="196"/>
      <c r="BP46" s="196"/>
      <c r="BQ46" s="196"/>
      <c r="BR46" s="196"/>
      <c r="BS46" s="196"/>
      <c r="BT46" s="196"/>
      <c r="BU46" s="196"/>
      <c r="BV46" s="196"/>
      <c r="BW46" s="195">
        <f>'стр.1'!BW13-Лист1!BW5</f>
        <v>-1300843.06</v>
      </c>
      <c r="BX46" s="196"/>
      <c r="BY46" s="196"/>
      <c r="BZ46" s="196"/>
      <c r="CA46" s="196"/>
      <c r="CB46" s="196"/>
      <c r="CC46" s="196"/>
      <c r="CD46" s="196"/>
      <c r="CE46" s="196"/>
      <c r="CF46" s="196"/>
      <c r="CG46" s="196"/>
      <c r="CH46" s="196"/>
      <c r="CI46" s="196"/>
      <c r="CJ46" s="196"/>
      <c r="CK46" s="196"/>
      <c r="CL46" s="196"/>
      <c r="CM46" s="196"/>
      <c r="CN46" s="196"/>
      <c r="CO46" s="195" t="s">
        <v>206</v>
      </c>
      <c r="CP46" s="196"/>
      <c r="CQ46" s="196"/>
      <c r="CR46" s="196"/>
      <c r="CS46" s="196"/>
      <c r="CT46" s="196"/>
      <c r="CU46" s="196"/>
      <c r="CV46" s="196"/>
      <c r="CW46" s="196"/>
      <c r="CX46" s="196"/>
      <c r="CY46" s="196"/>
      <c r="CZ46" s="196"/>
      <c r="DA46" s="196"/>
      <c r="DB46" s="196"/>
      <c r="DC46" s="196"/>
      <c r="DD46" s="196"/>
      <c r="DE46" s="196"/>
      <c r="DF46" s="209"/>
      <c r="DI46" s="206"/>
      <c r="DJ46" s="206"/>
      <c r="DK46" s="206"/>
      <c r="DL46" s="206"/>
      <c r="DM46" s="206"/>
      <c r="DN46" s="206"/>
      <c r="DO46" s="206"/>
      <c r="DP46" s="206"/>
      <c r="DQ46" s="206"/>
      <c r="DR46" s="206"/>
      <c r="DS46" s="206"/>
    </row>
  </sheetData>
  <sheetProtection/>
  <mergeCells count="262">
    <mergeCell ref="A24:AB24"/>
    <mergeCell ref="AC24:AH24"/>
    <mergeCell ref="AI24:AY24"/>
    <mergeCell ref="AZ24:BV24"/>
    <mergeCell ref="BW24:CN24"/>
    <mergeCell ref="CO24:DF24"/>
    <mergeCell ref="AI25:AY25"/>
    <mergeCell ref="AZ25:BV25"/>
    <mergeCell ref="BW25:CN25"/>
    <mergeCell ref="CO25:DF25"/>
    <mergeCell ref="A42:AB42"/>
    <mergeCell ref="AC42:AH42"/>
    <mergeCell ref="AI42:AY42"/>
    <mergeCell ref="AZ42:BV42"/>
    <mergeCell ref="BW42:CN42"/>
    <mergeCell ref="CO42:DF42"/>
    <mergeCell ref="A41:AB41"/>
    <mergeCell ref="AC41:AH41"/>
    <mergeCell ref="AI41:AY41"/>
    <mergeCell ref="AZ41:BV41"/>
    <mergeCell ref="BW41:CN41"/>
    <mergeCell ref="CO41:DF41"/>
    <mergeCell ref="A40:AB40"/>
    <mergeCell ref="AC40:AH40"/>
    <mergeCell ref="AI40:AY40"/>
    <mergeCell ref="AZ40:BV40"/>
    <mergeCell ref="BW40:CN40"/>
    <mergeCell ref="CO40:DF40"/>
    <mergeCell ref="AI28:AY28"/>
    <mergeCell ref="AZ28:BV28"/>
    <mergeCell ref="A43:AB43"/>
    <mergeCell ref="AC43:AH43"/>
    <mergeCell ref="AI43:AY43"/>
    <mergeCell ref="AZ43:BV43"/>
    <mergeCell ref="AI37:AY37"/>
    <mergeCell ref="AZ37:BV37"/>
    <mergeCell ref="A38:AB38"/>
    <mergeCell ref="AC38:AH3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A5:AB5"/>
    <mergeCell ref="AC5:AH5"/>
    <mergeCell ref="BW4:CN4"/>
    <mergeCell ref="CO4:DF4"/>
    <mergeCell ref="BW5:CN5"/>
    <mergeCell ref="CO5:DF5"/>
    <mergeCell ref="AI5:AY5"/>
    <mergeCell ref="AZ5:BV5"/>
    <mergeCell ref="AI6:AY6"/>
    <mergeCell ref="AZ6:BV6"/>
    <mergeCell ref="A6:AB6"/>
    <mergeCell ref="AC6:AH6"/>
    <mergeCell ref="BW7:CN7"/>
    <mergeCell ref="CO7:DF7"/>
    <mergeCell ref="A7:AB7"/>
    <mergeCell ref="AC7:AH7"/>
    <mergeCell ref="BW6:CN6"/>
    <mergeCell ref="CO6:DF6"/>
    <mergeCell ref="BW8:CN8"/>
    <mergeCell ref="CO8:DF8"/>
    <mergeCell ref="AI8:AY8"/>
    <mergeCell ref="AZ8:BV8"/>
    <mergeCell ref="AI7:AY7"/>
    <mergeCell ref="AZ7:BV7"/>
    <mergeCell ref="A8:AB8"/>
    <mergeCell ref="AC8:AH8"/>
    <mergeCell ref="A9:AB9"/>
    <mergeCell ref="AC9:AH9"/>
    <mergeCell ref="AI9:AY9"/>
    <mergeCell ref="AZ9:BV9"/>
    <mergeCell ref="A10:AB10"/>
    <mergeCell ref="AC10:AH10"/>
    <mergeCell ref="AI10:AY10"/>
    <mergeCell ref="AZ10:BV10"/>
    <mergeCell ref="BW11:CN11"/>
    <mergeCell ref="CO11:DF11"/>
    <mergeCell ref="BW12:CN12"/>
    <mergeCell ref="CO12:DF12"/>
    <mergeCell ref="BW9:CN9"/>
    <mergeCell ref="CO9:DF9"/>
    <mergeCell ref="BW10:CN10"/>
    <mergeCell ref="CO10:DF10"/>
    <mergeCell ref="AI12:AY12"/>
    <mergeCell ref="AZ12:BV12"/>
    <mergeCell ref="AI11:AY11"/>
    <mergeCell ref="AZ11:BV11"/>
    <mergeCell ref="A11:AB11"/>
    <mergeCell ref="AC11:AH11"/>
    <mergeCell ref="A12:AB12"/>
    <mergeCell ref="AC12:AH12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BW15:CN15"/>
    <mergeCell ref="CO15:DF15"/>
    <mergeCell ref="BW13:CN13"/>
    <mergeCell ref="CO13:DF13"/>
    <mergeCell ref="BW14:CN14"/>
    <mergeCell ref="CO14:DF14"/>
    <mergeCell ref="AI15:AY15"/>
    <mergeCell ref="AZ15:BV15"/>
    <mergeCell ref="A15:AB15"/>
    <mergeCell ref="AC15:AH15"/>
    <mergeCell ref="A16:AB16"/>
    <mergeCell ref="AC16:AH16"/>
    <mergeCell ref="AI16:AY16"/>
    <mergeCell ref="AZ16:BV16"/>
    <mergeCell ref="A17:AB17"/>
    <mergeCell ref="AC17:AH17"/>
    <mergeCell ref="AI17:AY17"/>
    <mergeCell ref="AZ17:BV17"/>
    <mergeCell ref="BW18:CN18"/>
    <mergeCell ref="CO18:DF18"/>
    <mergeCell ref="BW19:CN19"/>
    <mergeCell ref="CO19:DF19"/>
    <mergeCell ref="BW16:CN16"/>
    <mergeCell ref="CO16:DF16"/>
    <mergeCell ref="BW17:CN17"/>
    <mergeCell ref="CO17:DF17"/>
    <mergeCell ref="AI19:AY19"/>
    <mergeCell ref="AZ19:BV19"/>
    <mergeCell ref="AI18:AY18"/>
    <mergeCell ref="AZ18:BV18"/>
    <mergeCell ref="A18:AB18"/>
    <mergeCell ref="AC18:AH18"/>
    <mergeCell ref="A19:AB19"/>
    <mergeCell ref="AC19:AH19"/>
    <mergeCell ref="A21:AB21"/>
    <mergeCell ref="AC21:AH21"/>
    <mergeCell ref="AI21:AY21"/>
    <mergeCell ref="AZ21:BV21"/>
    <mergeCell ref="A22:AB22"/>
    <mergeCell ref="AC22:AH22"/>
    <mergeCell ref="AI22:AY22"/>
    <mergeCell ref="AZ22:BV22"/>
    <mergeCell ref="BW23:CN23"/>
    <mergeCell ref="CO23:DF23"/>
    <mergeCell ref="BW26:CN26"/>
    <mergeCell ref="CO26:DF26"/>
    <mergeCell ref="BW21:CN21"/>
    <mergeCell ref="CO21:DF21"/>
    <mergeCell ref="BW22:CN22"/>
    <mergeCell ref="CO22:DF22"/>
    <mergeCell ref="AI26:AY26"/>
    <mergeCell ref="AZ26:BV26"/>
    <mergeCell ref="AI23:AY23"/>
    <mergeCell ref="AZ23:BV23"/>
    <mergeCell ref="A23:AB23"/>
    <mergeCell ref="AC23:AH23"/>
    <mergeCell ref="A26:AB26"/>
    <mergeCell ref="AC26:AH26"/>
    <mergeCell ref="A25:AB25"/>
    <mergeCell ref="AC25:AH25"/>
    <mergeCell ref="A27:AB27"/>
    <mergeCell ref="AC27:AH27"/>
    <mergeCell ref="AI27:AY27"/>
    <mergeCell ref="AZ27:BV27"/>
    <mergeCell ref="A29:AB29"/>
    <mergeCell ref="AC29:AH29"/>
    <mergeCell ref="AI29:AY29"/>
    <mergeCell ref="AZ29:BV29"/>
    <mergeCell ref="A28:AB28"/>
    <mergeCell ref="AC28:AH28"/>
    <mergeCell ref="BW27:CN27"/>
    <mergeCell ref="CO27:DF27"/>
    <mergeCell ref="BW29:CN29"/>
    <mergeCell ref="CO29:DF29"/>
    <mergeCell ref="BW28:CN28"/>
    <mergeCell ref="CO28:DF28"/>
    <mergeCell ref="BW30:CN30"/>
    <mergeCell ref="CO30:DF30"/>
    <mergeCell ref="BW31:CN31"/>
    <mergeCell ref="CO31:DF31"/>
    <mergeCell ref="AI31:AY31"/>
    <mergeCell ref="AZ31:BV31"/>
    <mergeCell ref="AI30:AY30"/>
    <mergeCell ref="AZ30:BV30"/>
    <mergeCell ref="A32:AB32"/>
    <mergeCell ref="AC32:AH32"/>
    <mergeCell ref="A33:AB33"/>
    <mergeCell ref="AC33:AH33"/>
    <mergeCell ref="A30:AB30"/>
    <mergeCell ref="AC30:AH30"/>
    <mergeCell ref="A31:AB31"/>
    <mergeCell ref="AC31:AH31"/>
    <mergeCell ref="BW32:CN32"/>
    <mergeCell ref="CO32:DF32"/>
    <mergeCell ref="BW33:CN33"/>
    <mergeCell ref="CO33:DF33"/>
    <mergeCell ref="AI35:AY35"/>
    <mergeCell ref="AZ35:BV35"/>
    <mergeCell ref="AI33:AY33"/>
    <mergeCell ref="AZ33:BV33"/>
    <mergeCell ref="AI32:AY32"/>
    <mergeCell ref="AZ32:BV32"/>
    <mergeCell ref="BW34:CN34"/>
    <mergeCell ref="CO34:DF34"/>
    <mergeCell ref="BW35:CN35"/>
    <mergeCell ref="CO35:DF35"/>
    <mergeCell ref="A34:AB34"/>
    <mergeCell ref="AC34:AH34"/>
    <mergeCell ref="AI34:AY34"/>
    <mergeCell ref="AZ34:BV34"/>
    <mergeCell ref="A35:AB35"/>
    <mergeCell ref="AC35:AH35"/>
    <mergeCell ref="BW36:CN36"/>
    <mergeCell ref="CO36:DF36"/>
    <mergeCell ref="BW37:CN37"/>
    <mergeCell ref="CO37:DF37"/>
    <mergeCell ref="A36:AB36"/>
    <mergeCell ref="AC36:AH36"/>
    <mergeCell ref="A37:AB37"/>
    <mergeCell ref="AC37:AH37"/>
    <mergeCell ref="AI36:AY36"/>
    <mergeCell ref="AZ36:BV36"/>
    <mergeCell ref="CO38:DF38"/>
    <mergeCell ref="A39:AB39"/>
    <mergeCell ref="AC39:AH39"/>
    <mergeCell ref="AI39:AY39"/>
    <mergeCell ref="AZ39:BV39"/>
    <mergeCell ref="BW39:CN39"/>
    <mergeCell ref="CO39:DF39"/>
    <mergeCell ref="BW38:CN38"/>
    <mergeCell ref="AZ38:BV38"/>
    <mergeCell ref="AI38:AY38"/>
    <mergeCell ref="DI46:DS46"/>
    <mergeCell ref="BW44:CN44"/>
    <mergeCell ref="CO44:DF44"/>
    <mergeCell ref="BW46:CN46"/>
    <mergeCell ref="CO46:DF46"/>
    <mergeCell ref="BW43:CN43"/>
    <mergeCell ref="CO43:DF43"/>
    <mergeCell ref="DY13:EL13"/>
    <mergeCell ref="DX27:EM27"/>
    <mergeCell ref="A44:AB44"/>
    <mergeCell ref="A46:AB46"/>
    <mergeCell ref="AC46:AH46"/>
    <mergeCell ref="AI46:AY46"/>
    <mergeCell ref="AZ46:BV46"/>
    <mergeCell ref="AC44:AH44"/>
    <mergeCell ref="AI44:AY44"/>
    <mergeCell ref="AZ44:BV44"/>
    <mergeCell ref="A20:AB20"/>
    <mergeCell ref="AC20:AH20"/>
    <mergeCell ref="AI20:AY20"/>
    <mergeCell ref="AZ20:BV20"/>
    <mergeCell ref="BW20:CN20"/>
    <mergeCell ref="CO20:DF20"/>
  </mergeCells>
  <printOptions/>
  <pageMargins left="0.75" right="0.2" top="0.62" bottom="0.26" header="0.5" footer="0.24"/>
  <pageSetup horizontalDpi="600" verticalDpi="600" orientation="portrait" paperSize="9" scale="49" r:id="rId1"/>
  <rowBreaks count="1" manualBreakCount="1">
    <brk id="26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9">
      <selection activeCell="BW32" sqref="BW32"/>
    </sheetView>
  </sheetViews>
  <sheetFormatPr defaultColWidth="0.875" defaultRowHeight="12.75"/>
  <cols>
    <col min="1" max="27" width="0.875" style="1" customWidth="1"/>
    <col min="28" max="28" width="3.50390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117</v>
      </c>
    </row>
    <row r="2" spans="1:110" s="3" customFormat="1" ht="21" customHeight="1">
      <c r="A2" s="325" t="s">
        <v>324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5"/>
      <c r="AM2" s="325"/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  <c r="CI2" s="325"/>
      <c r="CJ2" s="325"/>
      <c r="CK2" s="325"/>
      <c r="CL2" s="325"/>
      <c r="CM2" s="325"/>
      <c r="CN2" s="325"/>
      <c r="CO2" s="325"/>
      <c r="CP2" s="325"/>
      <c r="CQ2" s="325"/>
      <c r="CR2" s="325"/>
      <c r="CS2" s="325"/>
      <c r="CT2" s="325"/>
      <c r="CU2" s="325"/>
      <c r="CV2" s="325"/>
      <c r="CW2" s="325"/>
      <c r="CX2" s="325"/>
      <c r="CY2" s="325"/>
      <c r="CZ2" s="325"/>
      <c r="DA2" s="325"/>
      <c r="DB2" s="325"/>
      <c r="DC2" s="325"/>
      <c r="DD2" s="325"/>
      <c r="DE2" s="325"/>
      <c r="DF2" s="325"/>
    </row>
    <row r="3" spans="1:110" ht="54" customHeight="1">
      <c r="A3" s="318" t="s">
        <v>200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 t="s">
        <v>201</v>
      </c>
      <c r="AD3" s="312"/>
      <c r="AE3" s="312"/>
      <c r="AF3" s="312"/>
      <c r="AG3" s="312"/>
      <c r="AH3" s="312"/>
      <c r="AI3" s="312" t="s">
        <v>325</v>
      </c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 t="s">
        <v>241</v>
      </c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 t="s">
        <v>202</v>
      </c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 t="s">
        <v>203</v>
      </c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3"/>
    </row>
    <row r="4" spans="1:110" s="9" customFormat="1" ht="12" customHeight="1" thickBot="1">
      <c r="A4" s="319">
        <v>1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299">
        <v>2</v>
      </c>
      <c r="AD4" s="299"/>
      <c r="AE4" s="299"/>
      <c r="AF4" s="299"/>
      <c r="AG4" s="299"/>
      <c r="AH4" s="299"/>
      <c r="AI4" s="299">
        <v>3</v>
      </c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  <c r="AU4" s="299"/>
      <c r="AV4" s="299"/>
      <c r="AW4" s="299"/>
      <c r="AX4" s="299"/>
      <c r="AY4" s="299"/>
      <c r="AZ4" s="299">
        <v>4</v>
      </c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  <c r="BS4" s="299"/>
      <c r="BT4" s="299"/>
      <c r="BU4" s="299"/>
      <c r="BV4" s="299"/>
      <c r="BW4" s="299">
        <v>5</v>
      </c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>
        <v>6</v>
      </c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307"/>
    </row>
    <row r="5" spans="1:110" ht="22.5" customHeight="1">
      <c r="A5" s="321" t="s">
        <v>176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2"/>
      <c r="AC5" s="323" t="s">
        <v>237</v>
      </c>
      <c r="AD5" s="316"/>
      <c r="AE5" s="316"/>
      <c r="AF5" s="316"/>
      <c r="AG5" s="316"/>
      <c r="AH5" s="316"/>
      <c r="AI5" s="316" t="s">
        <v>206</v>
      </c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08">
        <f>AZ29</f>
        <v>3666480.9399999995</v>
      </c>
      <c r="BA5" s="309"/>
      <c r="BB5" s="309"/>
      <c r="BC5" s="309"/>
      <c r="BD5" s="309"/>
      <c r="BE5" s="309"/>
      <c r="BF5" s="309"/>
      <c r="BG5" s="309"/>
      <c r="BH5" s="309"/>
      <c r="BI5" s="309"/>
      <c r="BJ5" s="309"/>
      <c r="BK5" s="309"/>
      <c r="BL5" s="309"/>
      <c r="BM5" s="309"/>
      <c r="BN5" s="309"/>
      <c r="BO5" s="309"/>
      <c r="BP5" s="309"/>
      <c r="BQ5" s="309"/>
      <c r="BR5" s="309"/>
      <c r="BS5" s="309"/>
      <c r="BT5" s="309"/>
      <c r="BU5" s="309"/>
      <c r="BV5" s="309"/>
      <c r="BW5" s="308">
        <f>BW29</f>
        <v>1300843.06</v>
      </c>
      <c r="BX5" s="309"/>
      <c r="BY5" s="309"/>
      <c r="BZ5" s="309"/>
      <c r="CA5" s="309"/>
      <c r="CB5" s="309"/>
      <c r="CC5" s="309"/>
      <c r="CD5" s="309"/>
      <c r="CE5" s="309"/>
      <c r="CF5" s="309"/>
      <c r="CG5" s="309"/>
      <c r="CH5" s="309"/>
      <c r="CI5" s="309"/>
      <c r="CJ5" s="309"/>
      <c r="CK5" s="309"/>
      <c r="CL5" s="309"/>
      <c r="CM5" s="309"/>
      <c r="CN5" s="309"/>
      <c r="CO5" s="308" t="s">
        <v>328</v>
      </c>
      <c r="CP5" s="309"/>
      <c r="CQ5" s="309"/>
      <c r="CR5" s="309"/>
      <c r="CS5" s="309"/>
      <c r="CT5" s="309"/>
      <c r="CU5" s="309"/>
      <c r="CV5" s="309"/>
      <c r="CW5" s="309"/>
      <c r="CX5" s="309"/>
      <c r="CY5" s="309"/>
      <c r="CZ5" s="309"/>
      <c r="DA5" s="309"/>
      <c r="DB5" s="309"/>
      <c r="DC5" s="309"/>
      <c r="DD5" s="309"/>
      <c r="DE5" s="309"/>
      <c r="DF5" s="317"/>
    </row>
    <row r="6" spans="1:110" ht="12" customHeight="1">
      <c r="A6" s="281" t="s">
        <v>204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2"/>
      <c r="AC6" s="290" t="s">
        <v>216</v>
      </c>
      <c r="AD6" s="275"/>
      <c r="AE6" s="275"/>
      <c r="AF6" s="275"/>
      <c r="AG6" s="275"/>
      <c r="AH6" s="276"/>
      <c r="AI6" s="274" t="s">
        <v>206</v>
      </c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6"/>
      <c r="AZ6" s="300" t="s">
        <v>328</v>
      </c>
      <c r="BA6" s="303"/>
      <c r="BB6" s="303"/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4"/>
      <c r="BW6" s="300" t="s">
        <v>328</v>
      </c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303"/>
      <c r="CK6" s="303"/>
      <c r="CL6" s="303"/>
      <c r="CM6" s="303"/>
      <c r="CN6" s="304"/>
      <c r="CO6" s="300" t="s">
        <v>328</v>
      </c>
      <c r="CP6" s="303"/>
      <c r="CQ6" s="303"/>
      <c r="CR6" s="303"/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14"/>
    </row>
    <row r="7" spans="1:110" ht="22.5" customHeight="1">
      <c r="A7" s="287" t="s">
        <v>177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8"/>
      <c r="AC7" s="291"/>
      <c r="AD7" s="259"/>
      <c r="AE7" s="259"/>
      <c r="AF7" s="259"/>
      <c r="AG7" s="259"/>
      <c r="AH7" s="278"/>
      <c r="AI7" s="277"/>
      <c r="AJ7" s="259"/>
      <c r="AK7" s="259"/>
      <c r="AL7" s="259"/>
      <c r="AM7" s="259"/>
      <c r="AN7" s="259"/>
      <c r="AO7" s="259"/>
      <c r="AP7" s="259"/>
      <c r="AQ7" s="259"/>
      <c r="AR7" s="259"/>
      <c r="AS7" s="259"/>
      <c r="AT7" s="259"/>
      <c r="AU7" s="259"/>
      <c r="AV7" s="259"/>
      <c r="AW7" s="259"/>
      <c r="AX7" s="259"/>
      <c r="AY7" s="278"/>
      <c r="AZ7" s="305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/>
      <c r="BQ7" s="261"/>
      <c r="BR7" s="261"/>
      <c r="BS7" s="261"/>
      <c r="BT7" s="261"/>
      <c r="BU7" s="261"/>
      <c r="BV7" s="306"/>
      <c r="BW7" s="305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306"/>
      <c r="CO7" s="305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315"/>
    </row>
    <row r="8" spans="1:110" ht="15" customHeight="1">
      <c r="A8" s="285" t="s">
        <v>215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6"/>
      <c r="AC8" s="290" t="s">
        <v>216</v>
      </c>
      <c r="AD8" s="275"/>
      <c r="AE8" s="275"/>
      <c r="AF8" s="275"/>
      <c r="AG8" s="275"/>
      <c r="AH8" s="276"/>
      <c r="AI8" s="274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6"/>
      <c r="AZ8" s="300"/>
      <c r="BA8" s="301"/>
      <c r="BB8" s="301"/>
      <c r="BC8" s="301"/>
      <c r="BD8" s="301"/>
      <c r="BE8" s="301"/>
      <c r="BF8" s="301"/>
      <c r="BG8" s="301"/>
      <c r="BH8" s="301"/>
      <c r="BI8" s="301"/>
      <c r="BJ8" s="301"/>
      <c r="BK8" s="301"/>
      <c r="BL8" s="301"/>
      <c r="BM8" s="301"/>
      <c r="BN8" s="301"/>
      <c r="BO8" s="301"/>
      <c r="BP8" s="301"/>
      <c r="BQ8" s="301"/>
      <c r="BR8" s="301"/>
      <c r="BS8" s="301"/>
      <c r="BT8" s="301"/>
      <c r="BU8" s="301"/>
      <c r="BV8" s="310"/>
      <c r="BW8" s="300"/>
      <c r="BX8" s="301"/>
      <c r="BY8" s="301"/>
      <c r="BZ8" s="301"/>
      <c r="CA8" s="301"/>
      <c r="CB8" s="301"/>
      <c r="CC8" s="301"/>
      <c r="CD8" s="301"/>
      <c r="CE8" s="301"/>
      <c r="CF8" s="301"/>
      <c r="CG8" s="301"/>
      <c r="CH8" s="301"/>
      <c r="CI8" s="301"/>
      <c r="CJ8" s="301"/>
      <c r="CK8" s="301"/>
      <c r="CL8" s="301"/>
      <c r="CM8" s="301"/>
      <c r="CN8" s="310"/>
      <c r="CO8" s="300"/>
      <c r="CP8" s="301"/>
      <c r="CQ8" s="301"/>
      <c r="CR8" s="301"/>
      <c r="CS8" s="301"/>
      <c r="CT8" s="301"/>
      <c r="CU8" s="301"/>
      <c r="CV8" s="301"/>
      <c r="CW8" s="301"/>
      <c r="CX8" s="301"/>
      <c r="CY8" s="301"/>
      <c r="CZ8" s="301"/>
      <c r="DA8" s="301"/>
      <c r="DB8" s="301"/>
      <c r="DC8" s="301"/>
      <c r="DD8" s="301"/>
      <c r="DE8" s="301"/>
      <c r="DF8" s="302"/>
    </row>
    <row r="9" spans="1:110" ht="57.75" customHeight="1" hidden="1">
      <c r="A9" s="292" t="s">
        <v>339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292"/>
      <c r="Z9" s="292"/>
      <c r="AA9" s="292"/>
      <c r="AB9" s="293"/>
      <c r="AC9" s="291"/>
      <c r="AD9" s="259"/>
      <c r="AE9" s="259"/>
      <c r="AF9" s="259"/>
      <c r="AG9" s="259"/>
      <c r="AH9" s="278"/>
      <c r="AI9" s="277" t="s">
        <v>123</v>
      </c>
      <c r="AJ9" s="259"/>
      <c r="AK9" s="259"/>
      <c r="AL9" s="259"/>
      <c r="AM9" s="259"/>
      <c r="AN9" s="259"/>
      <c r="AO9" s="259"/>
      <c r="AP9" s="259"/>
      <c r="AQ9" s="259"/>
      <c r="AR9" s="259"/>
      <c r="AS9" s="259"/>
      <c r="AT9" s="259"/>
      <c r="AU9" s="259"/>
      <c r="AV9" s="259"/>
      <c r="AW9" s="259"/>
      <c r="AX9" s="259"/>
      <c r="AY9" s="278"/>
      <c r="AZ9" s="296"/>
      <c r="BA9" s="297"/>
      <c r="BB9" s="297"/>
      <c r="BC9" s="297"/>
      <c r="BD9" s="297"/>
      <c r="BE9" s="297"/>
      <c r="BF9" s="297"/>
      <c r="BG9" s="297"/>
      <c r="BH9" s="297"/>
      <c r="BI9" s="297"/>
      <c r="BJ9" s="297"/>
      <c r="BK9" s="297"/>
      <c r="BL9" s="297"/>
      <c r="BM9" s="297"/>
      <c r="BN9" s="297"/>
      <c r="BO9" s="297"/>
      <c r="BP9" s="297"/>
      <c r="BQ9" s="297"/>
      <c r="BR9" s="297"/>
      <c r="BS9" s="297"/>
      <c r="BT9" s="297"/>
      <c r="BU9" s="297"/>
      <c r="BV9" s="311"/>
      <c r="BW9" s="296"/>
      <c r="BX9" s="297"/>
      <c r="BY9" s="297"/>
      <c r="BZ9" s="297"/>
      <c r="CA9" s="297"/>
      <c r="CB9" s="297"/>
      <c r="CC9" s="297"/>
      <c r="CD9" s="297"/>
      <c r="CE9" s="297"/>
      <c r="CF9" s="297"/>
      <c r="CG9" s="297"/>
      <c r="CH9" s="297"/>
      <c r="CI9" s="297"/>
      <c r="CJ9" s="297"/>
      <c r="CK9" s="297"/>
      <c r="CL9" s="297"/>
      <c r="CM9" s="297"/>
      <c r="CN9" s="311"/>
      <c r="CO9" s="296" t="s">
        <v>328</v>
      </c>
      <c r="CP9" s="297"/>
      <c r="CQ9" s="297"/>
      <c r="CR9" s="297"/>
      <c r="CS9" s="297"/>
      <c r="CT9" s="297"/>
      <c r="CU9" s="297"/>
      <c r="CV9" s="297"/>
      <c r="CW9" s="297"/>
      <c r="CX9" s="297"/>
      <c r="CY9" s="297"/>
      <c r="CZ9" s="297"/>
      <c r="DA9" s="297"/>
      <c r="DB9" s="297"/>
      <c r="DC9" s="297"/>
      <c r="DD9" s="297"/>
      <c r="DE9" s="297"/>
      <c r="DF9" s="298"/>
    </row>
    <row r="10" spans="1:110" ht="56.25" customHeight="1" hidden="1">
      <c r="A10" s="294" t="s">
        <v>348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5"/>
      <c r="AC10" s="268" t="s">
        <v>349</v>
      </c>
      <c r="AD10" s="265"/>
      <c r="AE10" s="265"/>
      <c r="AF10" s="265"/>
      <c r="AG10" s="265"/>
      <c r="AH10" s="265"/>
      <c r="AI10" s="265" t="s">
        <v>350</v>
      </c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269"/>
      <c r="BQ10" s="269"/>
      <c r="BR10" s="269"/>
      <c r="BS10" s="269"/>
      <c r="BT10" s="269"/>
      <c r="BU10" s="269"/>
      <c r="BV10" s="269"/>
      <c r="BW10" s="269"/>
      <c r="BX10" s="269"/>
      <c r="BY10" s="269"/>
      <c r="BZ10" s="269"/>
      <c r="CA10" s="269"/>
      <c r="CB10" s="269"/>
      <c r="CC10" s="269"/>
      <c r="CD10" s="269"/>
      <c r="CE10" s="269"/>
      <c r="CF10" s="269"/>
      <c r="CG10" s="269"/>
      <c r="CH10" s="269"/>
      <c r="CI10" s="269"/>
      <c r="CJ10" s="269"/>
      <c r="CK10" s="269"/>
      <c r="CL10" s="269"/>
      <c r="CM10" s="269"/>
      <c r="CN10" s="269"/>
      <c r="CO10" s="269" t="s">
        <v>328</v>
      </c>
      <c r="CP10" s="269"/>
      <c r="CQ10" s="269"/>
      <c r="CR10" s="269"/>
      <c r="CS10" s="269"/>
      <c r="CT10" s="269"/>
      <c r="CU10" s="269"/>
      <c r="CV10" s="269"/>
      <c r="CW10" s="269"/>
      <c r="CX10" s="269"/>
      <c r="CY10" s="269"/>
      <c r="CZ10" s="269"/>
      <c r="DA10" s="269"/>
      <c r="DB10" s="269"/>
      <c r="DC10" s="269"/>
      <c r="DD10" s="269"/>
      <c r="DE10" s="269"/>
      <c r="DF10" s="289"/>
    </row>
    <row r="11" spans="1:110" ht="15" customHeight="1">
      <c r="A11" s="270"/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1"/>
      <c r="AC11" s="268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6" t="s">
        <v>328</v>
      </c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 t="s">
        <v>328</v>
      </c>
      <c r="BX11" s="266"/>
      <c r="BY11" s="266"/>
      <c r="BZ11" s="266"/>
      <c r="CA11" s="266"/>
      <c r="CB11" s="266"/>
      <c r="CC11" s="266"/>
      <c r="CD11" s="266"/>
      <c r="CE11" s="266"/>
      <c r="CF11" s="266"/>
      <c r="CG11" s="266"/>
      <c r="CH11" s="266"/>
      <c r="CI11" s="266"/>
      <c r="CJ11" s="266"/>
      <c r="CK11" s="266"/>
      <c r="CL11" s="266"/>
      <c r="CM11" s="266"/>
      <c r="CN11" s="266"/>
      <c r="CO11" s="266" t="s">
        <v>328</v>
      </c>
      <c r="CP11" s="266"/>
      <c r="CQ11" s="266"/>
      <c r="CR11" s="266"/>
      <c r="CS11" s="266"/>
      <c r="CT11" s="266"/>
      <c r="CU11" s="266"/>
      <c r="CV11" s="266"/>
      <c r="CW11" s="266"/>
      <c r="CX11" s="266"/>
      <c r="CY11" s="266"/>
      <c r="CZ11" s="266"/>
      <c r="DA11" s="266"/>
      <c r="DB11" s="266"/>
      <c r="DC11" s="266"/>
      <c r="DD11" s="266"/>
      <c r="DE11" s="266"/>
      <c r="DF11" s="267"/>
    </row>
    <row r="12" spans="1:110" ht="15" customHeight="1">
      <c r="A12" s="270"/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1"/>
      <c r="AC12" s="268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6" t="s">
        <v>328</v>
      </c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  <c r="BK12" s="266"/>
      <c r="BL12" s="266"/>
      <c r="BM12" s="266"/>
      <c r="BN12" s="266"/>
      <c r="BO12" s="266"/>
      <c r="BP12" s="266"/>
      <c r="BQ12" s="266"/>
      <c r="BR12" s="266"/>
      <c r="BS12" s="266"/>
      <c r="BT12" s="266"/>
      <c r="BU12" s="266"/>
      <c r="BV12" s="266"/>
      <c r="BW12" s="266" t="s">
        <v>328</v>
      </c>
      <c r="BX12" s="266"/>
      <c r="BY12" s="266"/>
      <c r="BZ12" s="266"/>
      <c r="CA12" s="266"/>
      <c r="CB12" s="266"/>
      <c r="CC12" s="266"/>
      <c r="CD12" s="266"/>
      <c r="CE12" s="266"/>
      <c r="CF12" s="266"/>
      <c r="CG12" s="266"/>
      <c r="CH12" s="266"/>
      <c r="CI12" s="266"/>
      <c r="CJ12" s="266"/>
      <c r="CK12" s="266"/>
      <c r="CL12" s="266"/>
      <c r="CM12" s="266"/>
      <c r="CN12" s="266"/>
      <c r="CO12" s="266" t="s">
        <v>328</v>
      </c>
      <c r="CP12" s="266"/>
      <c r="CQ12" s="266"/>
      <c r="CR12" s="266"/>
      <c r="CS12" s="266"/>
      <c r="CT12" s="266"/>
      <c r="CU12" s="266"/>
      <c r="CV12" s="266"/>
      <c r="CW12" s="266"/>
      <c r="CX12" s="266"/>
      <c r="CY12" s="266"/>
      <c r="CZ12" s="266"/>
      <c r="DA12" s="266"/>
      <c r="DB12" s="266"/>
      <c r="DC12" s="266"/>
      <c r="DD12" s="266"/>
      <c r="DE12" s="266"/>
      <c r="DF12" s="267"/>
    </row>
    <row r="13" spans="1:110" ht="15" customHeight="1">
      <c r="A13" s="270"/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1"/>
      <c r="AC13" s="268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6" t="s">
        <v>328</v>
      </c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  <c r="BK13" s="266"/>
      <c r="BL13" s="266"/>
      <c r="BM13" s="266"/>
      <c r="BN13" s="266"/>
      <c r="BO13" s="266"/>
      <c r="BP13" s="266"/>
      <c r="BQ13" s="266"/>
      <c r="BR13" s="266"/>
      <c r="BS13" s="266"/>
      <c r="BT13" s="266"/>
      <c r="BU13" s="266"/>
      <c r="BV13" s="266"/>
      <c r="BW13" s="266" t="s">
        <v>328</v>
      </c>
      <c r="BX13" s="266"/>
      <c r="BY13" s="266"/>
      <c r="BZ13" s="266"/>
      <c r="CA13" s="266"/>
      <c r="CB13" s="266"/>
      <c r="CC13" s="266"/>
      <c r="CD13" s="266"/>
      <c r="CE13" s="266"/>
      <c r="CF13" s="266"/>
      <c r="CG13" s="266"/>
      <c r="CH13" s="266"/>
      <c r="CI13" s="266"/>
      <c r="CJ13" s="266"/>
      <c r="CK13" s="266"/>
      <c r="CL13" s="266"/>
      <c r="CM13" s="266"/>
      <c r="CN13" s="266"/>
      <c r="CO13" s="266" t="s">
        <v>328</v>
      </c>
      <c r="CP13" s="266"/>
      <c r="CQ13" s="266"/>
      <c r="CR13" s="266"/>
      <c r="CS13" s="266"/>
      <c r="CT13" s="266"/>
      <c r="CU13" s="266"/>
      <c r="CV13" s="266"/>
      <c r="CW13" s="266"/>
      <c r="CX13" s="266"/>
      <c r="CY13" s="266"/>
      <c r="CZ13" s="266"/>
      <c r="DA13" s="266"/>
      <c r="DB13" s="266"/>
      <c r="DC13" s="266"/>
      <c r="DD13" s="266"/>
      <c r="DE13" s="266"/>
      <c r="DF13" s="267"/>
    </row>
    <row r="14" spans="1:110" ht="15" customHeight="1">
      <c r="A14" s="270"/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1"/>
      <c r="AC14" s="268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6" t="s">
        <v>328</v>
      </c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  <c r="BK14" s="266"/>
      <c r="BL14" s="266"/>
      <c r="BM14" s="266"/>
      <c r="BN14" s="266"/>
      <c r="BO14" s="266"/>
      <c r="BP14" s="266"/>
      <c r="BQ14" s="266"/>
      <c r="BR14" s="266"/>
      <c r="BS14" s="266"/>
      <c r="BT14" s="266"/>
      <c r="BU14" s="266"/>
      <c r="BV14" s="266"/>
      <c r="BW14" s="266" t="s">
        <v>328</v>
      </c>
      <c r="BX14" s="266"/>
      <c r="BY14" s="266"/>
      <c r="BZ14" s="266"/>
      <c r="CA14" s="266"/>
      <c r="CB14" s="266"/>
      <c r="CC14" s="266"/>
      <c r="CD14" s="266"/>
      <c r="CE14" s="266"/>
      <c r="CF14" s="266"/>
      <c r="CG14" s="266"/>
      <c r="CH14" s="266"/>
      <c r="CI14" s="266"/>
      <c r="CJ14" s="266"/>
      <c r="CK14" s="266"/>
      <c r="CL14" s="266"/>
      <c r="CM14" s="266"/>
      <c r="CN14" s="266"/>
      <c r="CO14" s="266" t="s">
        <v>328</v>
      </c>
      <c r="CP14" s="266"/>
      <c r="CQ14" s="266"/>
      <c r="CR14" s="266"/>
      <c r="CS14" s="266"/>
      <c r="CT14" s="266"/>
      <c r="CU14" s="266"/>
      <c r="CV14" s="266"/>
      <c r="CW14" s="266"/>
      <c r="CX14" s="266"/>
      <c r="CY14" s="266"/>
      <c r="CZ14" s="266"/>
      <c r="DA14" s="266"/>
      <c r="DB14" s="266"/>
      <c r="DC14" s="266"/>
      <c r="DD14" s="266"/>
      <c r="DE14" s="266"/>
      <c r="DF14" s="267"/>
    </row>
    <row r="15" spans="1:110" ht="15" customHeight="1">
      <c r="A15" s="270"/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1"/>
      <c r="AC15" s="268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6" t="s">
        <v>328</v>
      </c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M15" s="266"/>
      <c r="BN15" s="266"/>
      <c r="BO15" s="266"/>
      <c r="BP15" s="266"/>
      <c r="BQ15" s="266"/>
      <c r="BR15" s="266"/>
      <c r="BS15" s="266"/>
      <c r="BT15" s="266"/>
      <c r="BU15" s="266"/>
      <c r="BV15" s="266"/>
      <c r="BW15" s="266" t="s">
        <v>328</v>
      </c>
      <c r="BX15" s="266"/>
      <c r="BY15" s="266"/>
      <c r="BZ15" s="266"/>
      <c r="CA15" s="266"/>
      <c r="CB15" s="266"/>
      <c r="CC15" s="266"/>
      <c r="CD15" s="266"/>
      <c r="CE15" s="266"/>
      <c r="CF15" s="266"/>
      <c r="CG15" s="266"/>
      <c r="CH15" s="266"/>
      <c r="CI15" s="266"/>
      <c r="CJ15" s="266"/>
      <c r="CK15" s="266"/>
      <c r="CL15" s="266"/>
      <c r="CM15" s="266"/>
      <c r="CN15" s="266"/>
      <c r="CO15" s="266" t="s">
        <v>328</v>
      </c>
      <c r="CP15" s="266"/>
      <c r="CQ15" s="266"/>
      <c r="CR15" s="266"/>
      <c r="CS15" s="266"/>
      <c r="CT15" s="266"/>
      <c r="CU15" s="266"/>
      <c r="CV15" s="266"/>
      <c r="CW15" s="266"/>
      <c r="CX15" s="266"/>
      <c r="CY15" s="266"/>
      <c r="CZ15" s="266"/>
      <c r="DA15" s="266"/>
      <c r="DB15" s="266"/>
      <c r="DC15" s="266"/>
      <c r="DD15" s="266"/>
      <c r="DE15" s="266"/>
      <c r="DF15" s="267"/>
    </row>
    <row r="16" spans="1:110" ht="15" customHeight="1">
      <c r="A16" s="270"/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1"/>
      <c r="AC16" s="268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6" t="s">
        <v>328</v>
      </c>
      <c r="BA16" s="266"/>
      <c r="BB16" s="266"/>
      <c r="BC16" s="266"/>
      <c r="BD16" s="266"/>
      <c r="BE16" s="266"/>
      <c r="BF16" s="266"/>
      <c r="BG16" s="266"/>
      <c r="BH16" s="266"/>
      <c r="BI16" s="266"/>
      <c r="BJ16" s="266"/>
      <c r="BK16" s="266"/>
      <c r="BL16" s="266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 t="s">
        <v>328</v>
      </c>
      <c r="BX16" s="266"/>
      <c r="BY16" s="266"/>
      <c r="BZ16" s="266"/>
      <c r="CA16" s="266"/>
      <c r="CB16" s="266"/>
      <c r="CC16" s="266"/>
      <c r="CD16" s="266"/>
      <c r="CE16" s="266"/>
      <c r="CF16" s="266"/>
      <c r="CG16" s="266"/>
      <c r="CH16" s="266"/>
      <c r="CI16" s="266"/>
      <c r="CJ16" s="266"/>
      <c r="CK16" s="266"/>
      <c r="CL16" s="266"/>
      <c r="CM16" s="266"/>
      <c r="CN16" s="266"/>
      <c r="CO16" s="266" t="s">
        <v>328</v>
      </c>
      <c r="CP16" s="266"/>
      <c r="CQ16" s="266"/>
      <c r="CR16" s="266"/>
      <c r="CS16" s="266"/>
      <c r="CT16" s="266"/>
      <c r="CU16" s="266"/>
      <c r="CV16" s="266"/>
      <c r="CW16" s="266"/>
      <c r="CX16" s="266"/>
      <c r="CY16" s="266"/>
      <c r="CZ16" s="266"/>
      <c r="DA16" s="266"/>
      <c r="DB16" s="266"/>
      <c r="DC16" s="266"/>
      <c r="DD16" s="266"/>
      <c r="DE16" s="266"/>
      <c r="DF16" s="267"/>
    </row>
    <row r="17" spans="1:110" ht="15" customHeight="1">
      <c r="A17" s="270"/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1"/>
      <c r="AC17" s="268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6"/>
      <c r="BA17" s="266"/>
      <c r="BB17" s="266"/>
      <c r="BC17" s="266"/>
      <c r="BD17" s="266"/>
      <c r="BE17" s="266"/>
      <c r="BF17" s="266"/>
      <c r="BG17" s="266"/>
      <c r="BH17" s="266"/>
      <c r="BI17" s="266"/>
      <c r="BJ17" s="266"/>
      <c r="BK17" s="266"/>
      <c r="BL17" s="266"/>
      <c r="BM17" s="266"/>
      <c r="BN17" s="266"/>
      <c r="BO17" s="266"/>
      <c r="BP17" s="266"/>
      <c r="BQ17" s="266"/>
      <c r="BR17" s="266"/>
      <c r="BS17" s="266"/>
      <c r="BT17" s="266"/>
      <c r="BU17" s="266"/>
      <c r="BV17" s="266"/>
      <c r="BW17" s="266" t="s">
        <v>328</v>
      </c>
      <c r="BX17" s="266"/>
      <c r="BY17" s="266"/>
      <c r="BZ17" s="266"/>
      <c r="CA17" s="266"/>
      <c r="CB17" s="266"/>
      <c r="CC17" s="266"/>
      <c r="CD17" s="266"/>
      <c r="CE17" s="266"/>
      <c r="CF17" s="266"/>
      <c r="CG17" s="266"/>
      <c r="CH17" s="266"/>
      <c r="CI17" s="266"/>
      <c r="CJ17" s="266"/>
      <c r="CK17" s="266"/>
      <c r="CL17" s="266"/>
      <c r="CM17" s="266"/>
      <c r="CN17" s="266"/>
      <c r="CO17" s="266" t="s">
        <v>328</v>
      </c>
      <c r="CP17" s="266"/>
      <c r="CQ17" s="266"/>
      <c r="CR17" s="266"/>
      <c r="CS17" s="266"/>
      <c r="CT17" s="266"/>
      <c r="CU17" s="266"/>
      <c r="CV17" s="266"/>
      <c r="CW17" s="266"/>
      <c r="CX17" s="266"/>
      <c r="CY17" s="266"/>
      <c r="CZ17" s="266"/>
      <c r="DA17" s="266"/>
      <c r="DB17" s="266"/>
      <c r="DC17" s="266"/>
      <c r="DD17" s="266"/>
      <c r="DE17" s="266"/>
      <c r="DF17" s="267"/>
    </row>
    <row r="18" spans="1:110" ht="15" customHeight="1">
      <c r="A18" s="270"/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1"/>
      <c r="AC18" s="268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6" t="s">
        <v>328</v>
      </c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 t="s">
        <v>328</v>
      </c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 t="s">
        <v>328</v>
      </c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7"/>
    </row>
    <row r="19" spans="1:110" ht="15" customHeight="1">
      <c r="A19" s="270"/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1"/>
      <c r="AC19" s="268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6" t="s">
        <v>328</v>
      </c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6" t="s">
        <v>328</v>
      </c>
      <c r="BX19" s="266"/>
      <c r="BY19" s="266"/>
      <c r="BZ19" s="266"/>
      <c r="CA19" s="266"/>
      <c r="CB19" s="266"/>
      <c r="CC19" s="266"/>
      <c r="CD19" s="266"/>
      <c r="CE19" s="266"/>
      <c r="CF19" s="266"/>
      <c r="CG19" s="266"/>
      <c r="CH19" s="266"/>
      <c r="CI19" s="266"/>
      <c r="CJ19" s="266"/>
      <c r="CK19" s="266"/>
      <c r="CL19" s="266"/>
      <c r="CM19" s="266"/>
      <c r="CN19" s="266"/>
      <c r="CO19" s="266" t="s">
        <v>328</v>
      </c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266"/>
      <c r="DA19" s="266"/>
      <c r="DB19" s="266"/>
      <c r="DC19" s="266"/>
      <c r="DD19" s="266"/>
      <c r="DE19" s="266"/>
      <c r="DF19" s="267"/>
    </row>
    <row r="20" spans="1:110" ht="15" customHeight="1">
      <c r="A20" s="270"/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1"/>
      <c r="AC20" s="268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6" t="s">
        <v>328</v>
      </c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 t="s">
        <v>328</v>
      </c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 t="s">
        <v>328</v>
      </c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7"/>
    </row>
    <row r="21" spans="1:110" ht="15" customHeight="1">
      <c r="A21" s="270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1"/>
      <c r="AC21" s="268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6" t="s">
        <v>328</v>
      </c>
      <c r="BA21" s="266"/>
      <c r="BB21" s="266"/>
      <c r="BC21" s="266"/>
      <c r="BD21" s="266"/>
      <c r="BE21" s="266"/>
      <c r="BF21" s="266"/>
      <c r="BG21" s="266"/>
      <c r="BH21" s="266"/>
      <c r="BI21" s="266"/>
      <c r="BJ21" s="266"/>
      <c r="BK21" s="266"/>
      <c r="BL21" s="266"/>
      <c r="BM21" s="266"/>
      <c r="BN21" s="266"/>
      <c r="BO21" s="266"/>
      <c r="BP21" s="266"/>
      <c r="BQ21" s="266"/>
      <c r="BR21" s="266"/>
      <c r="BS21" s="266"/>
      <c r="BT21" s="266"/>
      <c r="BU21" s="266"/>
      <c r="BV21" s="266"/>
      <c r="BW21" s="266" t="s">
        <v>328</v>
      </c>
      <c r="BX21" s="266"/>
      <c r="BY21" s="266"/>
      <c r="BZ21" s="266"/>
      <c r="CA21" s="266"/>
      <c r="CB21" s="266"/>
      <c r="CC21" s="266"/>
      <c r="CD21" s="266"/>
      <c r="CE21" s="266"/>
      <c r="CF21" s="266"/>
      <c r="CG21" s="266"/>
      <c r="CH21" s="266"/>
      <c r="CI21" s="266"/>
      <c r="CJ21" s="266"/>
      <c r="CK21" s="266"/>
      <c r="CL21" s="266"/>
      <c r="CM21" s="266"/>
      <c r="CN21" s="266"/>
      <c r="CO21" s="266" t="s">
        <v>328</v>
      </c>
      <c r="CP21" s="266"/>
      <c r="CQ21" s="266"/>
      <c r="CR21" s="266"/>
      <c r="CS21" s="266"/>
      <c r="CT21" s="266"/>
      <c r="CU21" s="266"/>
      <c r="CV21" s="266"/>
      <c r="CW21" s="266"/>
      <c r="CX21" s="266"/>
      <c r="CY21" s="266"/>
      <c r="CZ21" s="266"/>
      <c r="DA21" s="266"/>
      <c r="DB21" s="266"/>
      <c r="DC21" s="266"/>
      <c r="DD21" s="266"/>
      <c r="DE21" s="266"/>
      <c r="DF21" s="267"/>
    </row>
    <row r="22" spans="1:110" ht="22.5" customHeight="1">
      <c r="A22" s="279" t="s">
        <v>178</v>
      </c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80"/>
      <c r="AC22" s="268" t="s">
        <v>217</v>
      </c>
      <c r="AD22" s="265"/>
      <c r="AE22" s="265"/>
      <c r="AF22" s="265"/>
      <c r="AG22" s="265"/>
      <c r="AH22" s="265"/>
      <c r="AI22" s="265" t="s">
        <v>206</v>
      </c>
      <c r="AJ22" s="265"/>
      <c r="AK22" s="265"/>
      <c r="AL22" s="265"/>
      <c r="AM22" s="265"/>
      <c r="AN22" s="265"/>
      <c r="AO22" s="265"/>
      <c r="AP22" s="265"/>
      <c r="AQ22" s="265"/>
      <c r="AR22" s="265"/>
      <c r="AS22" s="265"/>
      <c r="AT22" s="265"/>
      <c r="AU22" s="265"/>
      <c r="AV22" s="265"/>
      <c r="AW22" s="265"/>
      <c r="AX22" s="265"/>
      <c r="AY22" s="265"/>
      <c r="AZ22" s="266" t="s">
        <v>328</v>
      </c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 t="s">
        <v>328</v>
      </c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 t="s">
        <v>328</v>
      </c>
      <c r="CP22" s="266"/>
      <c r="CQ22" s="266"/>
      <c r="CR22" s="266"/>
      <c r="CS22" s="266"/>
      <c r="CT22" s="266"/>
      <c r="CU22" s="266"/>
      <c r="CV22" s="266"/>
      <c r="CW22" s="266"/>
      <c r="CX22" s="266"/>
      <c r="CY22" s="266"/>
      <c r="CZ22" s="266"/>
      <c r="DA22" s="266"/>
      <c r="DB22" s="266"/>
      <c r="DC22" s="266"/>
      <c r="DD22" s="266"/>
      <c r="DE22" s="266"/>
      <c r="DF22" s="267"/>
    </row>
    <row r="23" spans="1:110" ht="12" customHeight="1">
      <c r="A23" s="281" t="s">
        <v>215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90"/>
      <c r="AD23" s="275"/>
      <c r="AE23" s="275"/>
      <c r="AF23" s="275"/>
      <c r="AG23" s="275"/>
      <c r="AH23" s="276"/>
      <c r="AI23" s="274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6"/>
      <c r="AZ23" s="324" t="s">
        <v>328</v>
      </c>
      <c r="BA23" s="303"/>
      <c r="BB23" s="303"/>
      <c r="BC23" s="303"/>
      <c r="BD23" s="303"/>
      <c r="BE23" s="303"/>
      <c r="BF23" s="303"/>
      <c r="BG23" s="303"/>
      <c r="BH23" s="303"/>
      <c r="BI23" s="303"/>
      <c r="BJ23" s="303"/>
      <c r="BK23" s="303"/>
      <c r="BL23" s="303"/>
      <c r="BM23" s="303"/>
      <c r="BN23" s="303"/>
      <c r="BO23" s="303"/>
      <c r="BP23" s="303"/>
      <c r="BQ23" s="303"/>
      <c r="BR23" s="303"/>
      <c r="BS23" s="303"/>
      <c r="BT23" s="303"/>
      <c r="BU23" s="303"/>
      <c r="BV23" s="304"/>
      <c r="BW23" s="324" t="s">
        <v>328</v>
      </c>
      <c r="BX23" s="303"/>
      <c r="BY23" s="303"/>
      <c r="BZ23" s="303"/>
      <c r="CA23" s="303"/>
      <c r="CB23" s="303"/>
      <c r="CC23" s="303"/>
      <c r="CD23" s="303"/>
      <c r="CE23" s="303"/>
      <c r="CF23" s="303"/>
      <c r="CG23" s="303"/>
      <c r="CH23" s="303"/>
      <c r="CI23" s="303"/>
      <c r="CJ23" s="303"/>
      <c r="CK23" s="303"/>
      <c r="CL23" s="303"/>
      <c r="CM23" s="303"/>
      <c r="CN23" s="304"/>
      <c r="CO23" s="324" t="s">
        <v>328</v>
      </c>
      <c r="CP23" s="303"/>
      <c r="CQ23" s="303"/>
      <c r="CR23" s="303"/>
      <c r="CS23" s="303"/>
      <c r="CT23" s="303"/>
      <c r="CU23" s="303"/>
      <c r="CV23" s="303"/>
      <c r="CW23" s="303"/>
      <c r="CX23" s="303"/>
      <c r="CY23" s="303"/>
      <c r="CZ23" s="303"/>
      <c r="DA23" s="303"/>
      <c r="DB23" s="303"/>
      <c r="DC23" s="303"/>
      <c r="DD23" s="303"/>
      <c r="DE23" s="303"/>
      <c r="DF23" s="314"/>
    </row>
    <row r="24" spans="1:110" ht="15" customHeight="1">
      <c r="A24" s="283"/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4"/>
      <c r="AC24" s="291"/>
      <c r="AD24" s="259"/>
      <c r="AE24" s="259"/>
      <c r="AF24" s="259"/>
      <c r="AG24" s="259"/>
      <c r="AH24" s="278"/>
      <c r="AI24" s="277"/>
      <c r="AJ24" s="259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78"/>
      <c r="AZ24" s="305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306"/>
      <c r="BW24" s="305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306"/>
      <c r="CO24" s="305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315"/>
    </row>
    <row r="25" spans="1:110" ht="15" customHeight="1">
      <c r="A25" s="270"/>
      <c r="B25" s="270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1"/>
      <c r="AC25" s="268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  <c r="AT25" s="265"/>
      <c r="AU25" s="265"/>
      <c r="AV25" s="265"/>
      <c r="AW25" s="265"/>
      <c r="AX25" s="265"/>
      <c r="AY25" s="265"/>
      <c r="AZ25" s="266" t="s">
        <v>328</v>
      </c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 t="s">
        <v>328</v>
      </c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 t="s">
        <v>328</v>
      </c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7"/>
    </row>
    <row r="26" spans="1:110" ht="15" customHeight="1">
      <c r="A26" s="270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1"/>
      <c r="AC26" s="268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  <c r="AT26" s="265"/>
      <c r="AU26" s="265"/>
      <c r="AV26" s="265"/>
      <c r="AW26" s="265"/>
      <c r="AX26" s="265"/>
      <c r="AY26" s="265"/>
      <c r="AZ26" s="266" t="s">
        <v>328</v>
      </c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 t="s">
        <v>328</v>
      </c>
      <c r="BX26" s="266"/>
      <c r="BY26" s="266"/>
      <c r="BZ26" s="266"/>
      <c r="CA26" s="266"/>
      <c r="CB26" s="266"/>
      <c r="CC26" s="266"/>
      <c r="CD26" s="266"/>
      <c r="CE26" s="266"/>
      <c r="CF26" s="266"/>
      <c r="CG26" s="266"/>
      <c r="CH26" s="266"/>
      <c r="CI26" s="266"/>
      <c r="CJ26" s="266"/>
      <c r="CK26" s="266"/>
      <c r="CL26" s="266"/>
      <c r="CM26" s="266"/>
      <c r="CN26" s="266"/>
      <c r="CO26" s="266" t="s">
        <v>328</v>
      </c>
      <c r="CP26" s="266"/>
      <c r="CQ26" s="266"/>
      <c r="CR26" s="266"/>
      <c r="CS26" s="266"/>
      <c r="CT26" s="266"/>
      <c r="CU26" s="266"/>
      <c r="CV26" s="266"/>
      <c r="CW26" s="266"/>
      <c r="CX26" s="266"/>
      <c r="CY26" s="266"/>
      <c r="CZ26" s="266"/>
      <c r="DA26" s="266"/>
      <c r="DB26" s="266"/>
      <c r="DC26" s="266"/>
      <c r="DD26" s="266"/>
      <c r="DE26" s="266"/>
      <c r="DF26" s="267"/>
    </row>
    <row r="27" spans="1:110" ht="15" customHeight="1">
      <c r="A27" s="270"/>
      <c r="B27" s="270"/>
      <c r="C27" s="270"/>
      <c r="D27" s="270"/>
      <c r="E27" s="270"/>
      <c r="F27" s="270"/>
      <c r="G27" s="270"/>
      <c r="H27" s="270"/>
      <c r="I27" s="270"/>
      <c r="J27" s="270"/>
      <c r="K27" s="270"/>
      <c r="L27" s="270"/>
      <c r="M27" s="270"/>
      <c r="N27" s="270"/>
      <c r="O27" s="270"/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1"/>
      <c r="AC27" s="268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5"/>
      <c r="AX27" s="265"/>
      <c r="AY27" s="265"/>
      <c r="AZ27" s="266" t="s">
        <v>328</v>
      </c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6"/>
      <c r="BM27" s="266"/>
      <c r="BN27" s="266"/>
      <c r="BO27" s="266"/>
      <c r="BP27" s="266"/>
      <c r="BQ27" s="266"/>
      <c r="BR27" s="266"/>
      <c r="BS27" s="266"/>
      <c r="BT27" s="266"/>
      <c r="BU27" s="266"/>
      <c r="BV27" s="266"/>
      <c r="BW27" s="266" t="s">
        <v>328</v>
      </c>
      <c r="BX27" s="266"/>
      <c r="BY27" s="266"/>
      <c r="BZ27" s="266"/>
      <c r="CA27" s="266"/>
      <c r="CB27" s="266"/>
      <c r="CC27" s="266"/>
      <c r="CD27" s="266"/>
      <c r="CE27" s="266"/>
      <c r="CF27" s="266"/>
      <c r="CG27" s="266"/>
      <c r="CH27" s="266"/>
      <c r="CI27" s="266"/>
      <c r="CJ27" s="266"/>
      <c r="CK27" s="266"/>
      <c r="CL27" s="266"/>
      <c r="CM27" s="266"/>
      <c r="CN27" s="266"/>
      <c r="CO27" s="266" t="s">
        <v>328</v>
      </c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7"/>
    </row>
    <row r="28" spans="1:110" ht="15" customHeight="1">
      <c r="A28" s="270"/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1"/>
      <c r="AC28" s="268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  <c r="AT28" s="265"/>
      <c r="AU28" s="265"/>
      <c r="AV28" s="265"/>
      <c r="AW28" s="265"/>
      <c r="AX28" s="265"/>
      <c r="AY28" s="265"/>
      <c r="AZ28" s="266" t="s">
        <v>328</v>
      </c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 t="s">
        <v>328</v>
      </c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6"/>
      <c r="CO28" s="266" t="s">
        <v>328</v>
      </c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7"/>
    </row>
    <row r="29" spans="1:110" ht="15" customHeight="1">
      <c r="A29" s="10" t="s">
        <v>218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68" t="s">
        <v>219</v>
      </c>
      <c r="AD29" s="265"/>
      <c r="AE29" s="265"/>
      <c r="AF29" s="265"/>
      <c r="AG29" s="265"/>
      <c r="AH29" s="265"/>
      <c r="AI29" s="265" t="s">
        <v>316</v>
      </c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5"/>
      <c r="AW29" s="265"/>
      <c r="AX29" s="265"/>
      <c r="AY29" s="265"/>
      <c r="AZ29" s="269">
        <f>AZ30+AZ31</f>
        <v>3666480.9399999995</v>
      </c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  <c r="BK29" s="266"/>
      <c r="BL29" s="266"/>
      <c r="BM29" s="266"/>
      <c r="BN29" s="266"/>
      <c r="BO29" s="266"/>
      <c r="BP29" s="266"/>
      <c r="BQ29" s="266"/>
      <c r="BR29" s="266"/>
      <c r="BS29" s="266"/>
      <c r="BT29" s="266"/>
      <c r="BU29" s="266"/>
      <c r="BV29" s="266"/>
      <c r="BW29" s="269">
        <f>BW30+BW31</f>
        <v>1300843.06</v>
      </c>
      <c r="BX29" s="266"/>
      <c r="BY29" s="266"/>
      <c r="BZ29" s="266"/>
      <c r="CA29" s="266"/>
      <c r="CB29" s="266"/>
      <c r="CC29" s="266"/>
      <c r="CD29" s="266"/>
      <c r="CE29" s="266"/>
      <c r="CF29" s="266"/>
      <c r="CG29" s="266"/>
      <c r="CH29" s="266"/>
      <c r="CI29" s="266"/>
      <c r="CJ29" s="266"/>
      <c r="CK29" s="266"/>
      <c r="CL29" s="266"/>
      <c r="CM29" s="266"/>
      <c r="CN29" s="266"/>
      <c r="CO29" s="269">
        <f>AZ29-BW29</f>
        <v>2365637.8799999994</v>
      </c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7"/>
    </row>
    <row r="30" spans="1:110" ht="21.75" customHeight="1">
      <c r="A30" s="272" t="s">
        <v>3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3"/>
      <c r="AC30" s="268" t="s">
        <v>220</v>
      </c>
      <c r="AD30" s="265"/>
      <c r="AE30" s="265"/>
      <c r="AF30" s="265"/>
      <c r="AG30" s="265"/>
      <c r="AH30" s="265"/>
      <c r="AI30" s="265" t="s">
        <v>314</v>
      </c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9">
        <f>0-('стр.1'!BC13+AZ9)</f>
        <v>-10326700</v>
      </c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  <c r="BK30" s="266"/>
      <c r="BL30" s="266"/>
      <c r="BM30" s="266"/>
      <c r="BN30" s="266"/>
      <c r="BO30" s="266"/>
      <c r="BP30" s="266"/>
      <c r="BQ30" s="266"/>
      <c r="BR30" s="266"/>
      <c r="BS30" s="266"/>
      <c r="BT30" s="266"/>
      <c r="BU30" s="266"/>
      <c r="BV30" s="266"/>
      <c r="BW30" s="332">
        <v>-882911.91</v>
      </c>
      <c r="BX30" s="333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3"/>
      <c r="CK30" s="333"/>
      <c r="CL30" s="333"/>
      <c r="CM30" s="333"/>
      <c r="CN30" s="333"/>
      <c r="CO30" s="266" t="s">
        <v>206</v>
      </c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7"/>
    </row>
    <row r="31" spans="1:110" ht="24" customHeight="1" thickBot="1">
      <c r="A31" s="330" t="s">
        <v>4</v>
      </c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/>
      <c r="AC31" s="335" t="s">
        <v>221</v>
      </c>
      <c r="AD31" s="334"/>
      <c r="AE31" s="334"/>
      <c r="AF31" s="334"/>
      <c r="AG31" s="334"/>
      <c r="AH31" s="334"/>
      <c r="AI31" s="334" t="s">
        <v>315</v>
      </c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6">
        <f>Лист1!AZ5</f>
        <v>13993180.94</v>
      </c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6">
        <v>2183754.97</v>
      </c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8" t="s">
        <v>206</v>
      </c>
      <c r="CP31" s="328"/>
      <c r="CQ31" s="328"/>
      <c r="CR31" s="328"/>
      <c r="CS31" s="328"/>
      <c r="CT31" s="328"/>
      <c r="CU31" s="328"/>
      <c r="CV31" s="328"/>
      <c r="CW31" s="328"/>
      <c r="CX31" s="328"/>
      <c r="CY31" s="328"/>
      <c r="CZ31" s="328"/>
      <c r="DA31" s="328"/>
      <c r="DB31" s="328"/>
      <c r="DC31" s="328"/>
      <c r="DD31" s="328"/>
      <c r="DE31" s="328"/>
      <c r="DF31" s="329"/>
    </row>
    <row r="32" spans="30:33" ht="32.25" customHeight="1">
      <c r="AD32" s="5"/>
      <c r="AE32" s="5"/>
      <c r="AF32" s="5"/>
      <c r="AG32" s="5"/>
    </row>
    <row r="33" spans="1:97" s="2" customFormat="1" ht="15" customHeight="1">
      <c r="A33" s="263" t="s">
        <v>84</v>
      </c>
      <c r="B33" s="263"/>
      <c r="C33" s="263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BD33" s="261" t="s">
        <v>187</v>
      </c>
      <c r="BE33" s="261"/>
      <c r="BF33" s="261"/>
      <c r="BG33" s="261"/>
      <c r="BH33" s="261"/>
      <c r="BI33" s="261"/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  <c r="CS33" s="261"/>
    </row>
    <row r="34" spans="1:97" s="2" customFormat="1" ht="17.25" customHeight="1">
      <c r="A34" s="263"/>
      <c r="B34" s="263"/>
      <c r="C34" s="263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57" t="s">
        <v>222</v>
      </c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6"/>
      <c r="AZ34" s="6"/>
      <c r="BA34" s="6"/>
      <c r="BB34" s="6"/>
      <c r="BC34" s="6"/>
      <c r="BD34" s="257" t="s">
        <v>229</v>
      </c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7"/>
      <c r="CP34" s="257"/>
      <c r="CQ34" s="257"/>
      <c r="CR34" s="257"/>
      <c r="CS34" s="257"/>
    </row>
    <row r="35" spans="19:97" s="2" customFormat="1" ht="15" customHeight="1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11.25" customHeight="1">
      <c r="A36" s="263" t="s">
        <v>85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Z36" s="264"/>
      <c r="AA36" s="264"/>
      <c r="AB36" s="264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  <c r="AO36" s="264"/>
      <c r="AP36" s="264"/>
      <c r="AQ36" s="264"/>
      <c r="AR36" s="264"/>
      <c r="AS36" s="264"/>
      <c r="AT36" s="264"/>
      <c r="AU36" s="264"/>
      <c r="AV36" s="264"/>
      <c r="AW36" s="264"/>
      <c r="AX36" s="264"/>
      <c r="AY36" s="264"/>
      <c r="AZ36" s="264"/>
      <c r="BA36" s="264"/>
      <c r="BB36" s="264"/>
      <c r="BC36" s="264"/>
      <c r="BD36" s="264"/>
      <c r="BE36" s="264"/>
      <c r="BK36" s="261" t="s">
        <v>318</v>
      </c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</row>
    <row r="37" spans="1:104" s="6" customFormat="1" ht="11.25" customHeight="1">
      <c r="A37" s="263"/>
      <c r="B37" s="263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Z37" s="257" t="s">
        <v>222</v>
      </c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K37" s="257" t="s">
        <v>229</v>
      </c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7"/>
      <c r="CP37" s="257"/>
      <c r="CQ37" s="257"/>
      <c r="CR37" s="257"/>
      <c r="CS37" s="257"/>
      <c r="CT37" s="257"/>
      <c r="CU37" s="257"/>
      <c r="CV37" s="257"/>
      <c r="CW37" s="257"/>
      <c r="CX37" s="257"/>
      <c r="CY37" s="257"/>
      <c r="CZ37" s="257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17.25" customHeight="1">
      <c r="A39" s="263" t="s">
        <v>21</v>
      </c>
      <c r="B39" s="263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  <c r="AT39" s="264"/>
      <c r="AU39" s="264"/>
      <c r="AV39" s="264"/>
      <c r="AW39" s="264"/>
      <c r="AX39" s="264"/>
      <c r="AY39" s="2"/>
      <c r="AZ39" s="2"/>
      <c r="BA39" s="2"/>
      <c r="BB39" s="2"/>
      <c r="BC39" s="2"/>
      <c r="BD39" s="261" t="s">
        <v>83</v>
      </c>
      <c r="BE39" s="261"/>
      <c r="BF39" s="261"/>
      <c r="BG39" s="261"/>
      <c r="BH39" s="261"/>
      <c r="BI39" s="261"/>
      <c r="BJ39" s="261"/>
      <c r="BK39" s="261"/>
      <c r="BL39" s="261"/>
      <c r="BM39" s="261"/>
      <c r="BN39" s="261"/>
      <c r="BO39" s="261"/>
      <c r="BP39" s="261"/>
      <c r="BQ39" s="261"/>
      <c r="BR39" s="261"/>
      <c r="BS39" s="261"/>
      <c r="BT39" s="261"/>
      <c r="BU39" s="261"/>
      <c r="BV39" s="261"/>
      <c r="BW39" s="261"/>
      <c r="BX39" s="261"/>
      <c r="BY39" s="261"/>
      <c r="BZ39" s="261"/>
      <c r="CA39" s="261"/>
      <c r="CB39" s="261"/>
      <c r="CC39" s="261"/>
      <c r="CD39" s="261"/>
      <c r="CE39" s="261"/>
      <c r="CF39" s="261"/>
      <c r="CG39" s="261"/>
      <c r="CH39" s="261"/>
      <c r="CI39" s="261"/>
      <c r="CJ39" s="261"/>
      <c r="CK39" s="261"/>
      <c r="CL39" s="261"/>
      <c r="CM39" s="261"/>
      <c r="CN39" s="261"/>
      <c r="CO39" s="261"/>
      <c r="CP39" s="261"/>
      <c r="CQ39" s="261"/>
      <c r="CR39" s="261"/>
      <c r="CS39" s="261"/>
    </row>
    <row r="40" spans="1:97" s="6" customFormat="1" ht="36.75" customHeight="1">
      <c r="A40" s="263"/>
      <c r="B40" s="263"/>
      <c r="C40" s="263"/>
      <c r="D40" s="263"/>
      <c r="E40" s="263"/>
      <c r="F40" s="263"/>
      <c r="G40" s="263"/>
      <c r="H40" s="263"/>
      <c r="I40" s="263"/>
      <c r="J40" s="263"/>
      <c r="K40" s="263"/>
      <c r="L40" s="263"/>
      <c r="M40" s="263"/>
      <c r="N40" s="263"/>
      <c r="O40" s="263"/>
      <c r="P40" s="263"/>
      <c r="Q40" s="263"/>
      <c r="R40" s="263"/>
      <c r="S40" s="257" t="s">
        <v>222</v>
      </c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BD40" s="257" t="s">
        <v>229</v>
      </c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7"/>
      <c r="CP40" s="257"/>
      <c r="CQ40" s="257"/>
      <c r="CR40" s="257"/>
      <c r="CS40" s="257"/>
    </row>
    <row r="41" s="2" customFormat="1" ht="9.75">
      <c r="AU41" s="8"/>
    </row>
    <row r="42" spans="1:39" s="2" customFormat="1" ht="9.75">
      <c r="A42" s="258" t="s">
        <v>230</v>
      </c>
      <c r="B42" s="258"/>
      <c r="C42" s="259" t="s">
        <v>405</v>
      </c>
      <c r="D42" s="259"/>
      <c r="E42" s="259"/>
      <c r="F42" s="259"/>
      <c r="G42" s="260" t="s">
        <v>230</v>
      </c>
      <c r="H42" s="260"/>
      <c r="I42" s="261" t="s">
        <v>412</v>
      </c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1"/>
      <c r="AG42" s="262">
        <v>2018</v>
      </c>
      <c r="AH42" s="262"/>
      <c r="AI42" s="262"/>
      <c r="AJ42" s="262"/>
      <c r="AK42" s="262"/>
      <c r="AL42" s="262"/>
      <c r="AM42" s="2" t="s">
        <v>212</v>
      </c>
    </row>
    <row r="43" ht="3" customHeight="1"/>
  </sheetData>
  <sheetProtection/>
  <mergeCells count="183">
    <mergeCell ref="A31:AB31"/>
    <mergeCell ref="BD33:CS33"/>
    <mergeCell ref="AC30:AH30"/>
    <mergeCell ref="AI30:AY30"/>
    <mergeCell ref="AZ30:BV30"/>
    <mergeCell ref="BW30:CN30"/>
    <mergeCell ref="CO30:DF30"/>
    <mergeCell ref="AI31:AY31"/>
    <mergeCell ref="AC31:AH31"/>
    <mergeCell ref="AZ31:BV31"/>
    <mergeCell ref="A2:DF2"/>
    <mergeCell ref="Z36:BE36"/>
    <mergeCell ref="BK36:CZ36"/>
    <mergeCell ref="S34:AX34"/>
    <mergeCell ref="BD34:CS34"/>
    <mergeCell ref="BW31:CN31"/>
    <mergeCell ref="CO31:DF31"/>
    <mergeCell ref="A19:AB19"/>
    <mergeCell ref="AC25:AH25"/>
    <mergeCell ref="AC19:AH19"/>
    <mergeCell ref="A36:W37"/>
    <mergeCell ref="BK37:CZ37"/>
    <mergeCell ref="AC23:AH24"/>
    <mergeCell ref="AC22:AH22"/>
    <mergeCell ref="A33:R34"/>
    <mergeCell ref="S33:AX33"/>
    <mergeCell ref="BW23:CN24"/>
    <mergeCell ref="CO27:DF27"/>
    <mergeCell ref="BW28:CN28"/>
    <mergeCell ref="CO28:DF28"/>
    <mergeCell ref="AZ19:BV19"/>
    <mergeCell ref="AZ20:BV20"/>
    <mergeCell ref="AZ27:BV27"/>
    <mergeCell ref="BW19:CN19"/>
    <mergeCell ref="AZ25:BV25"/>
    <mergeCell ref="AZ21:BV21"/>
    <mergeCell ref="AZ26:BV26"/>
    <mergeCell ref="CO21:DF21"/>
    <mergeCell ref="AI22:AY22"/>
    <mergeCell ref="AI21:AY21"/>
    <mergeCell ref="AZ28:BV28"/>
    <mergeCell ref="AI27:AY27"/>
    <mergeCell ref="AI25:AY25"/>
    <mergeCell ref="BW27:CN27"/>
    <mergeCell ref="CO25:DF25"/>
    <mergeCell ref="BW25:CN25"/>
    <mergeCell ref="CO19:DF19"/>
    <mergeCell ref="AC21:AH21"/>
    <mergeCell ref="CO22:DF22"/>
    <mergeCell ref="CO23:DF24"/>
    <mergeCell ref="AZ22:BV22"/>
    <mergeCell ref="BW20:CN20"/>
    <mergeCell ref="BW22:CN22"/>
    <mergeCell ref="CO20:DF20"/>
    <mergeCell ref="AZ23:BV24"/>
    <mergeCell ref="BW21:CN21"/>
    <mergeCell ref="AC16:AH16"/>
    <mergeCell ref="AI16:AY16"/>
    <mergeCell ref="CO18:DF18"/>
    <mergeCell ref="BW17:CN17"/>
    <mergeCell ref="CO17:DF17"/>
    <mergeCell ref="BW16:CN16"/>
    <mergeCell ref="CO16:DF16"/>
    <mergeCell ref="AC18:AH18"/>
    <mergeCell ref="AI18:AY18"/>
    <mergeCell ref="AZ18:BV18"/>
    <mergeCell ref="CO15:DF15"/>
    <mergeCell ref="BW15:CN15"/>
    <mergeCell ref="BW18:CN18"/>
    <mergeCell ref="AC17:AH17"/>
    <mergeCell ref="AI17:AY17"/>
    <mergeCell ref="AC15:AH15"/>
    <mergeCell ref="AI15:AY15"/>
    <mergeCell ref="AZ17:BV17"/>
    <mergeCell ref="AZ15:BV15"/>
    <mergeCell ref="AZ16:BV16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I12:AY12"/>
    <mergeCell ref="AZ12:BV12"/>
    <mergeCell ref="AZ3:BV3"/>
    <mergeCell ref="AI9:AY9"/>
    <mergeCell ref="AZ8:BV8"/>
    <mergeCell ref="AZ9:BV9"/>
    <mergeCell ref="AI4:AY4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3:AB3"/>
    <mergeCell ref="A4:AB4"/>
    <mergeCell ref="A5:AB5"/>
    <mergeCell ref="AC3:AH3"/>
    <mergeCell ref="AC4:AH4"/>
    <mergeCell ref="AC5:AH5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11:AB11"/>
    <mergeCell ref="A16:AB16"/>
    <mergeCell ref="A17:AB17"/>
    <mergeCell ref="A8:AB8"/>
    <mergeCell ref="A12:AB12"/>
    <mergeCell ref="A13:AB13"/>
    <mergeCell ref="A14:AB14"/>
    <mergeCell ref="A15:AB15"/>
    <mergeCell ref="A18:AB18"/>
    <mergeCell ref="AC20:AH20"/>
    <mergeCell ref="AI20:AY20"/>
    <mergeCell ref="AI23:AY24"/>
    <mergeCell ref="A20:AB20"/>
    <mergeCell ref="A21:AB21"/>
    <mergeCell ref="A22:AB22"/>
    <mergeCell ref="A23:AB23"/>
    <mergeCell ref="A24:AB24"/>
    <mergeCell ref="AI19:AY19"/>
    <mergeCell ref="A25:AB25"/>
    <mergeCell ref="A26:AB26"/>
    <mergeCell ref="A27:AB27"/>
    <mergeCell ref="A28:AB28"/>
    <mergeCell ref="AC27:AH27"/>
    <mergeCell ref="A30:AB30"/>
    <mergeCell ref="AC28:AH28"/>
    <mergeCell ref="AC26:AH26"/>
    <mergeCell ref="AI29:AY29"/>
    <mergeCell ref="Z37:BE37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S40:AX40"/>
    <mergeCell ref="BD40:CS40"/>
    <mergeCell ref="A42:B42"/>
    <mergeCell ref="C42:F42"/>
    <mergeCell ref="G42:H42"/>
    <mergeCell ref="I42:AF42"/>
    <mergeCell ref="AG42:AL42"/>
    <mergeCell ref="A39:R40"/>
    <mergeCell ref="S39:AX39"/>
    <mergeCell ref="BD39:CS39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2018-03-01T09:47:22Z</cp:lastPrinted>
  <dcterms:created xsi:type="dcterms:W3CDTF">2007-09-21T13:36:41Z</dcterms:created>
  <dcterms:modified xsi:type="dcterms:W3CDTF">2018-03-12T11:34:17Z</dcterms:modified>
  <cp:category/>
  <cp:version/>
  <cp:contentType/>
  <cp:contentStatus/>
</cp:coreProperties>
</file>