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3920" windowHeight="8808" activeTab="0"/>
  </bookViews>
  <sheets>
    <sheet name="стр.1" sheetId="1" r:id="rId1"/>
    <sheet name="Лист1" sheetId="2" r:id="rId2"/>
    <sheet name="стр.3" sheetId="3" r:id="rId3"/>
  </sheets>
  <externalReferences>
    <externalReference r:id="rId6"/>
  </externalReferences>
  <definedNames>
    <definedName name="_xlnm.Print_Area" localSheetId="1">'Лист1'!$A$1:$DF$48</definedName>
    <definedName name="_xlnm.Print_Area" localSheetId="0">'стр.1'!$A$1:$DF$140</definedName>
    <definedName name="_xlnm.Print_Area" localSheetId="2">'стр.3'!$A$1:$DF$43</definedName>
  </definedNames>
  <calcPr fullCalcOnLoad="1" refMode="R1C1"/>
</workbook>
</file>

<file path=xl/sharedStrings.xml><?xml version="1.0" encoding="utf-8"?>
<sst xmlns="http://schemas.openxmlformats.org/spreadsheetml/2006/main" count="728" uniqueCount="393">
  <si>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</si>
  <si>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</si>
  <si>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</si>
  <si>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</si>
  <si>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</si>
  <si>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</si>
  <si>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</si>
  <si>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</si>
  <si>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</si>
  <si>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</si>
  <si>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</si>
  <si>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</si>
  <si>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</si>
  <si>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</si>
  <si>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</si>
  <si>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</si>
  <si>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</si>
  <si>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</si>
  <si>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</si>
  <si>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</si>
  <si>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</si>
  <si>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</si>
  <si>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</si>
  <si>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</si>
  <si>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0409 10100S3460 244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</si>
  <si>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</si>
  <si>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</si>
  <si>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</si>
  <si>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</si>
  <si>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</si>
  <si>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</si>
  <si>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</si>
  <si>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</si>
  <si>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</si>
  <si>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</si>
  <si>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</si>
  <si>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</si>
  <si>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</si>
  <si>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</si>
  <si>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</si>
  <si>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951 0409 10100S3510 244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</si>
  <si>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</si>
  <si>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</si>
  <si>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</si>
  <si>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</si>
  <si>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</si>
  <si>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</si>
  <si>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</si>
  <si>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</si>
  <si>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</si>
  <si>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</si>
  <si>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>16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</si>
  <si>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</si>
  <si>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</si>
  <si>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</si>
  <si>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</si>
  <si>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</si>
  <si>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</si>
  <si>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</si>
  <si>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</si>
  <si>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</si>
  <si>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</si>
  <si>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</si>
  <si>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</si>
  <si>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</si>
  <si>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</si>
  <si>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</si>
  <si>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</si>
  <si>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</si>
  <si>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</si>
  <si>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</si>
  <si>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</si>
  <si>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</si>
  <si>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</si>
  <si>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</si>
  <si>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</si>
  <si>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</si>
  <si>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</si>
  <si>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</si>
  <si>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</si>
  <si>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</si>
  <si>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</si>
  <si>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</si>
  <si>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>Единый сельскохозяйственный налог (прочие поступления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</si>
  <si>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</si>
  <si>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</si>
  <si>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</si>
  <si>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</si>
  <si>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</si>
  <si>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</si>
  <si>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</si>
  <si>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</si>
  <si>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</si>
  <si>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</si>
  <si>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</si>
  <si>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</si>
  <si>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</si>
  <si>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</si>
  <si>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</si>
  <si>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</si>
  <si>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</si>
  <si>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</si>
  <si>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</si>
  <si>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</si>
  <si>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</si>
  <si>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</si>
  <si>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</si>
  <si>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</si>
  <si>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</si>
  <si>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</si>
  <si>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</si>
  <si>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</si>
  <si>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</si>
  <si>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</si>
  <si>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</si>
  <si>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</si>
  <si>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</si>
  <si>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</si>
  <si>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</si>
  <si>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</si>
  <si>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</si>
  <si>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</si>
  <si>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</si>
  <si>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</si>
  <si>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</si>
  <si>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</si>
  <si>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</si>
  <si>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</si>
  <si>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</si>
  <si>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</si>
  <si>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</si>
  <si>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</si>
  <si>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</si>
  <si>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</si>
  <si>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</si>
  <si>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</si>
  <si>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</si>
  <si>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</si>
  <si>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</si>
  <si>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</si>
  <si>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</si>
  <si>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</si>
  <si>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</si>
  <si>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</si>
  <si>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</si>
  <si>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</si>
  <si>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</si>
  <si>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</si>
  <si>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</si>
  <si>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</si>
  <si>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</si>
  <si>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</si>
  <si>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</si>
  <si>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</si>
  <si>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 для обеспечения государственных (муниципальных) нужд)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</si>
  <si>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</si>
  <si>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 для обеспечения государственных (муниципальных) нужд)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</si>
  <si>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</si>
  <si>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</si>
  <si>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 для обеспечения государственных (муниципальных) нужд)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</si>
  <si>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"Региональная политика" (Уплата прочих налогов, сборов и иных платежей)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</si>
  <si>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 для обеспечения государственных(муниципальных) нужд)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</si>
  <si>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 для обеспечения государственных (муниципальных) нужд)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</si>
  <si>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 для обеспечения государственных (муниципальных) нужд)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</si>
  <si>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 для обеспечения государственных (муниципальных) нужд) </t>
  </si>
  <si>
    <t>Расходы на комплекс мероприятий по развитию сети автомобильных дорог общего пользования в рамках подпрограммы «Развитие транспортной инфраструктуры Летницкого сельского поселения» муниципальной программы Летницкого сельского поселения «Развитие транспортной системы» (Прочая закупка товаров, работ и услуг для обеспечения государственных (муниципальных) нужд)</t>
  </si>
  <si>
    <t>Расходы на капитальный ремонт муниципальных объектов транспортной инфраструктуры в рамках подпрограммы "Развитие транспортной инфраструктуры Летницкого сельского поселения" муниципальной программы Летницкого сельского поселения "Развитие транспортной системы" (Прочая закупка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</si>
  <si>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Летницкого сельского поселения" муниципальной программы Летницкого сельского поселения "Развитие транспортной системы" (Прочая закупка товаров, работ и услуг для обеспечения государственных (муниципальных) нужд)</t>
  </si>
  <si>
    <t>Расходы на софинансирование областных средств на капитальный ремонт муниципальных объектов транспортной инфраструктуры в рамках подпрограммы "Развитие транспортной инфраструктуры Летницкого сельского поселения" муниципальной программы Летницкого сельского поселения "Развитие транспортной системы" (Прочая закупка товаров, работ и услуг для обеспечения государственных (муниципальных) нужд)</t>
  </si>
  <si>
    <t>Расходы на софинансирование областных средств на ремонт и содержание автомобильных дорог общего пользования местного значения в рамках подпрограммы "Развитие транспортной инфраструктуры Летницкого сельского поселения" муниципальной программы Летницкого сельского поселения "Развитие транспортной системы" (Прочая закупка товаров, работ и услуг для обеспечения государственных (муниципальных) нужд)</t>
  </si>
  <si>
    <t>Расходы на огранизацию движения транспортных средств, повышение безопасности дорожных условий в рамках подпрограммы "Повышение безопасности дорожного движения на территории Летницкого сельского поселения "Развитие транспортной системы" (Прочая закупка товаров, работ и услуг для обеспечения государственных (муниципальных) нужд)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</si>
  <si>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</si>
  <si>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</si>
  <si>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</si>
  <si>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</si>
  <si>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</si>
  <si>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 для обеспечения государственных (муниципальных) нужд)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</si>
  <si>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"Региональная политика" 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</si>
  <si>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</si>
  <si>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 для обеспечения государственных (муниципальных) нужд) 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</si>
  <si>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</si>
  <si>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</si>
  <si>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</si>
  <si>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</si>
  <si>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</si>
  <si>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</si>
  <si>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</si>
  <si>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</si>
  <si>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</si>
  <si>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951 0409 1010028190 244</t>
  </si>
  <si>
    <t>951 0409 1010073460 244</t>
  </si>
  <si>
    <t>951 0409 1010073510 244</t>
  </si>
  <si>
    <t>951 0409 1020028200 244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</si>
  <si>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</si>
  <si>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</si>
  <si>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</si>
  <si>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</si>
  <si>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</si>
  <si>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951 0605 0610028100 244</t>
  </si>
  <si>
    <t>951 0705 1110028210 244</t>
  </si>
  <si>
    <t>951 0801 0510000590 611</t>
  </si>
  <si>
    <t>951 1101 0710028140 244</t>
  </si>
  <si>
    <t>000 1 00 00000 00 0000 000</t>
  </si>
  <si>
    <t>Вед. спец. по бух. учету и отчетности</t>
  </si>
  <si>
    <t>Главный специалист по финансам и бюджету сектора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</si>
  <si>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</si>
  <si>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</si>
  <si>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</si>
  <si>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</si>
  <si>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</si>
  <si>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Т. В. Аксенова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</si>
  <si>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</si>
  <si>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</si>
  <si>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</si>
  <si>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</si>
  <si>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</si>
  <si>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</si>
  <si>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</si>
  <si>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</si>
  <si>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Дотации на выравнивание бюджетной обеспеченности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</si>
  <si>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</si>
  <si>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</si>
  <si>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</si>
  <si>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</si>
  <si>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</si>
  <si>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</si>
  <si>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</si>
  <si>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</si>
  <si>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</si>
  <si>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</si>
  <si>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</si>
  <si>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</si>
  <si>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</si>
  <si>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</si>
  <si>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</si>
  <si>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</si>
  <si>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</si>
  <si>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</si>
  <si>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</si>
  <si>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</si>
  <si>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 xml:space="preserve"> Глава Летницкого сельского поселения</t>
  </si>
  <si>
    <t>Н.Е. Ткаченко</t>
  </si>
  <si>
    <t>182 1 09 04050 10 2000 110</t>
  </si>
  <si>
    <t>ДОХОДЫ ОТ ПРОДАЖИ МАТЕРИАЛЬНЫХ И НЕМАТЕРИАЛЬНЫХ АКТИВОВ</t>
  </si>
  <si>
    <t xml:space="preserve">Доходы от продажи земельных участков, государственная собственность  на которые не разграничена </t>
  </si>
  <si>
    <t>Доходы от продажи земельных участков, государственная собственность  на которые не разграничена и которые расположены в границах поселений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</si>
  <si>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</si>
  <si>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</si>
  <si>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</si>
  <si>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</si>
  <si>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</si>
  <si>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</si>
  <si>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</si>
  <si>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</si>
  <si>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</si>
  <si>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</si>
  <si>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</si>
  <si>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</si>
  <si>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</si>
  <si>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</si>
  <si>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</si>
  <si>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</si>
  <si>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</si>
  <si>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</si>
  <si>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мая</t>
  </si>
  <si>
    <t>01.05.2016</t>
  </si>
  <si>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</si>
  <si>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</si>
  <si>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</si>
  <si>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</si>
  <si>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</si>
  <si>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</si>
  <si>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</si>
  <si>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</si>
  <si>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</si>
  <si>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</si>
  <si>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</si>
  <si>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</si>
  <si>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04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</si>
  <si>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</si>
  <si>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</si>
  <si>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</si>
  <si>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</si>
  <si>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</si>
  <si>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</si>
  <si>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</si>
  <si>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</si>
  <si>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</si>
  <si>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</si>
  <si>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</si>
  <si>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</si>
  <si>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</si>
  <si>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</si>
  <si>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</si>
  <si>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</si>
  <si>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</si>
  <si>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</si>
  <si>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</si>
  <si>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</si>
  <si>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</si>
  <si>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</si>
  <si>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</si>
  <si>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</si>
  <si>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</si>
  <si>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</si>
  <si>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</si>
  <si>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</si>
  <si>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</si>
  <si>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951 1 08 04000 01 0000 110</t>
  </si>
  <si>
    <t>951 1 08 04020 01 0000 110</t>
  </si>
  <si>
    <t>951 1 08 04020 01 1000 110</t>
  </si>
  <si>
    <t>815 1 11 05010 00 0000 120</t>
  </si>
  <si>
    <t>815 1 11 05013 10 0000 120</t>
  </si>
  <si>
    <t>914 1 14 00000 00 0000 000</t>
  </si>
  <si>
    <t>914 1 14 06000 00 0000 430</t>
  </si>
  <si>
    <t>914 1 14 06010 00 0000 430</t>
  </si>
  <si>
    <t>914 1 14 06013 10 0000 430</t>
  </si>
  <si>
    <t>951 1 16 00000 00 0000 000</t>
  </si>
  <si>
    <t>951 1 16 90000 00 0000 140</t>
  </si>
  <si>
    <t>951 1 16 90050 10 0000 140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</si>
  <si>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</si>
  <si>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</si>
  <si>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</si>
  <si>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</si>
  <si>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</si>
  <si>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</si>
  <si>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</si>
  <si>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</si>
  <si>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</si>
  <si>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</si>
  <si>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</si>
  <si>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</si>
  <si>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</si>
  <si>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</si>
  <si>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</si>
  <si>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</si>
  <si>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</si>
  <si>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</si>
  <si>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</si>
  <si>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</si>
  <si>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</si>
  <si>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</si>
  <si>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</si>
  <si>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</si>
  <si>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</si>
  <si>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</si>
  <si>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</si>
  <si>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</si>
  <si>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182 1 05 03010 01 4000 110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</si>
  <si>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</si>
  <si>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</si>
  <si>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</si>
  <si>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</si>
  <si>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</si>
  <si>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</si>
  <si>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</si>
  <si>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</si>
  <si>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</si>
  <si>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</si>
  <si>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</si>
  <si>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</si>
  <si>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</si>
  <si>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</si>
  <si>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</si>
  <si>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</si>
  <si>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</si>
  <si>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</si>
  <si>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951 0102 8810000110 121</t>
  </si>
  <si>
    <t>951 0102 881000110 122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</si>
  <si>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</si>
  <si>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951 0102 8810000110 129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</si>
  <si>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</si>
  <si>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</si>
  <si>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</si>
  <si>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</si>
  <si>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</si>
  <si>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</si>
  <si>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</si>
  <si>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</si>
  <si>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</si>
  <si>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951 0104 9990087010 540</t>
  </si>
  <si>
    <t xml:space="preserve">Подготовка и проведение выборов в органы местного самоуправления (Специальные расходы) </t>
  </si>
  <si>
    <t>951 0107 9990090350 880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</si>
  <si>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</si>
  <si>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</si>
  <si>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</si>
  <si>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</si>
  <si>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</si>
  <si>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951 0203 9990051180 121</t>
  </si>
  <si>
    <t>951 0203 9990051180 129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</si>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</sst>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2"/>
      <name val="Arial"/>
      <family val="2"/>
    </font>
    <font>
      <sz val="8"/>
      <name val="Arial Cyr"/>
      <family val="0"/>
    </font>
  </fonts>
  <fills count="1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25"/>
      </top>
      <bottom style="double">
        <color indexed="2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4" fillId="4" borderId="1" applyNumberFormat="0" applyAlignment="0" applyProtection="0"/>
    <xf numFmtId="0" fontId="25" fillId="6" borderId="2" applyNumberFormat="0" applyAlignment="0" applyProtection="0"/>
    <xf numFmtId="0" fontId="26" fillId="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12" borderId="7" applyNumberFormat="0" applyAlignment="0" applyProtection="0"/>
    <xf numFmtId="0" fontId="32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14" borderId="0" applyNumberFormat="0" applyBorder="0" applyAlignment="0" applyProtection="0"/>
  </cellStyleXfs>
  <cellXfs count="3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15" borderId="0" xfId="0" applyNumberFormat="1" applyFont="1" applyFill="1" applyAlignment="1">
      <alignment wrapText="1"/>
    </xf>
    <xf numFmtId="0" fontId="7" fillId="15" borderId="0" xfId="0" applyFont="1" applyFill="1" applyAlignment="1">
      <alignment wrapText="1"/>
    </xf>
    <xf numFmtId="0" fontId="6" fillId="15" borderId="0" xfId="0" applyFont="1" applyFill="1" applyAlignment="1">
      <alignment wrapText="1"/>
    </xf>
    <xf numFmtId="0" fontId="6" fillId="13" borderId="0" xfId="0" applyFont="1" applyFill="1" applyAlignment="1">
      <alignment wrapText="1"/>
    </xf>
    <xf numFmtId="49" fontId="15" fillId="0" borderId="0" xfId="0" applyNumberFormat="1" applyFont="1" applyAlignment="1">
      <alignment/>
    </xf>
    <xf numFmtId="0" fontId="18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49" fontId="6" fillId="0" borderId="12" xfId="0" applyNumberFormat="1" applyFont="1" applyFill="1" applyBorder="1" applyAlignment="1">
      <alignment horizontal="center" wrapText="1"/>
    </xf>
    <xf numFmtId="4" fontId="18" fillId="0" borderId="12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" fontId="17" fillId="0" borderId="12" xfId="0" applyNumberFormat="1" applyFont="1" applyFill="1" applyBorder="1" applyAlignment="1">
      <alignment horizontal="center" wrapText="1"/>
    </xf>
    <xf numFmtId="49" fontId="7" fillId="15" borderId="12" xfId="0" applyNumberFormat="1" applyFont="1" applyFill="1" applyBorder="1" applyAlignment="1">
      <alignment horizontal="center" wrapText="1"/>
    </xf>
    <xf numFmtId="4" fontId="17" fillId="15" borderId="12" xfId="0" applyNumberFormat="1" applyFont="1" applyFill="1" applyBorder="1" applyAlignment="1">
      <alignment horizontal="center" wrapText="1"/>
    </xf>
    <xf numFmtId="4" fontId="21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4" fontId="17" fillId="0" borderId="15" xfId="0" applyNumberFormat="1" applyFont="1" applyFill="1" applyBorder="1" applyAlignment="1">
      <alignment horizontal="center" wrapText="1"/>
    </xf>
    <xf numFmtId="4" fontId="17" fillId="0" borderId="16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0" fontId="7" fillId="15" borderId="10" xfId="0" applyFont="1" applyFill="1" applyBorder="1" applyAlignment="1">
      <alignment wrapText="1"/>
    </xf>
    <xf numFmtId="0" fontId="7" fillId="15" borderId="11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9" fillId="0" borderId="12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7" fillId="15" borderId="13" xfId="0" applyNumberFormat="1" applyFont="1" applyFill="1" applyBorder="1" applyAlignment="1">
      <alignment horizontal="center" wrapText="1"/>
    </xf>
    <xf numFmtId="4" fontId="18" fillId="0" borderId="14" xfId="0" applyNumberFormat="1" applyFont="1" applyFill="1" applyBorder="1" applyAlignment="1">
      <alignment horizontal="center" wrapText="1"/>
    </xf>
    <xf numFmtId="4" fontId="18" fillId="0" borderId="15" xfId="0" applyNumberFormat="1" applyFont="1" applyFill="1" applyBorder="1" applyAlignment="1">
      <alignment horizontal="center" wrapText="1"/>
    </xf>
    <xf numFmtId="4" fontId="18" fillId="0" borderId="16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wrapText="1"/>
    </xf>
    <xf numFmtId="4" fontId="18" fillId="0" borderId="18" xfId="0" applyNumberFormat="1" applyFont="1" applyFill="1" applyBorder="1" applyAlignment="1">
      <alignment horizontal="center" wrapText="1"/>
    </xf>
    <xf numFmtId="4" fontId="18" fillId="0" borderId="19" xfId="0" applyNumberFormat="1" applyFont="1" applyFill="1" applyBorder="1" applyAlignment="1">
      <alignment horizontal="center" wrapText="1"/>
    </xf>
    <xf numFmtId="4" fontId="17" fillId="0" borderId="19" xfId="0" applyNumberFormat="1" applyFont="1" applyFill="1" applyBorder="1" applyAlignment="1">
      <alignment horizontal="center" wrapText="1"/>
    </xf>
    <xf numFmtId="4" fontId="21" fillId="0" borderId="19" xfId="0" applyNumberFormat="1" applyFont="1" applyFill="1" applyBorder="1" applyAlignment="1">
      <alignment horizontal="center" wrapText="1"/>
    </xf>
    <xf numFmtId="4" fontId="17" fillId="0" borderId="18" xfId="0" applyNumberFormat="1" applyFont="1" applyFill="1" applyBorder="1" applyAlignment="1">
      <alignment horizontal="center" wrapText="1"/>
    </xf>
    <xf numFmtId="4" fontId="17" fillId="15" borderId="14" xfId="0" applyNumberFormat="1" applyFont="1" applyFill="1" applyBorder="1" applyAlignment="1">
      <alignment horizontal="center" wrapText="1"/>
    </xf>
    <xf numFmtId="4" fontId="17" fillId="15" borderId="15" xfId="0" applyNumberFormat="1" applyFont="1" applyFill="1" applyBorder="1" applyAlignment="1">
      <alignment horizontal="center" wrapText="1"/>
    </xf>
    <xf numFmtId="4" fontId="17" fillId="15" borderId="18" xfId="0" applyNumberFormat="1" applyFont="1" applyFill="1" applyBorder="1" applyAlignment="1">
      <alignment horizontal="center" wrapText="1"/>
    </xf>
    <xf numFmtId="4" fontId="17" fillId="15" borderId="19" xfId="0" applyNumberFormat="1" applyFont="1" applyFill="1" applyBorder="1" applyAlignment="1">
      <alignment horizontal="center" wrapText="1"/>
    </xf>
    <xf numFmtId="4" fontId="20" fillId="0" borderId="12" xfId="0" applyNumberFormat="1" applyFont="1" applyFill="1" applyBorder="1" applyAlignment="1">
      <alignment horizontal="center" wrapText="1"/>
    </xf>
    <xf numFmtId="4" fontId="20" fillId="0" borderId="19" xfId="0" applyNumberFormat="1" applyFont="1" applyFill="1" applyBorder="1" applyAlignment="1">
      <alignment horizontal="center" wrapText="1"/>
    </xf>
    <xf numFmtId="4" fontId="17" fillId="13" borderId="12" xfId="0" applyNumberFormat="1" applyFont="1" applyFill="1" applyBorder="1" applyAlignment="1">
      <alignment horizontal="center" wrapText="1"/>
    </xf>
    <xf numFmtId="49" fontId="7" fillId="13" borderId="12" xfId="0" applyNumberFormat="1" applyFont="1" applyFill="1" applyBorder="1" applyAlignment="1">
      <alignment horizontal="center" wrapText="1"/>
    </xf>
    <xf numFmtId="4" fontId="17" fillId="0" borderId="20" xfId="0" applyNumberFormat="1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" fontId="17" fillId="0" borderId="24" xfId="0" applyNumberFormat="1" applyFont="1" applyFill="1" applyBorder="1" applyAlignment="1">
      <alignment horizontal="center" wrapText="1"/>
    </xf>
    <xf numFmtId="4" fontId="17" fillId="0" borderId="25" xfId="0" applyNumberFormat="1" applyFont="1" applyFill="1" applyBorder="1" applyAlignment="1">
      <alignment horizontal="center" wrapText="1"/>
    </xf>
    <xf numFmtId="4" fontId="17" fillId="0" borderId="26" xfId="0" applyNumberFormat="1" applyFont="1" applyFill="1" applyBorder="1" applyAlignment="1">
      <alignment horizontal="center" wrapText="1"/>
    </xf>
    <xf numFmtId="4" fontId="17" fillId="13" borderId="14" xfId="0" applyNumberFormat="1" applyFont="1" applyFill="1" applyBorder="1" applyAlignment="1">
      <alignment horizontal="center" wrapText="1"/>
    </xf>
    <xf numFmtId="4" fontId="17" fillId="13" borderId="15" xfId="0" applyNumberFormat="1" applyFont="1" applyFill="1" applyBorder="1" applyAlignment="1">
      <alignment horizontal="center" wrapText="1"/>
    </xf>
    <xf numFmtId="4" fontId="17" fillId="13" borderId="16" xfId="0" applyNumberFormat="1" applyFont="1" applyFill="1" applyBorder="1" applyAlignment="1">
      <alignment horizontal="center" wrapText="1"/>
    </xf>
    <xf numFmtId="4" fontId="17" fillId="0" borderId="27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15" borderId="17" xfId="0" applyNumberFormat="1" applyFont="1" applyFill="1" applyBorder="1" applyAlignment="1">
      <alignment horizontal="center" wrapText="1"/>
    </xf>
    <xf numFmtId="49" fontId="7" fillId="15" borderId="15" xfId="0" applyNumberFormat="1" applyFont="1" applyFill="1" applyBorder="1" applyAlignment="1">
      <alignment horizontal="center" wrapText="1"/>
    </xf>
    <xf numFmtId="49" fontId="7" fillId="15" borderId="16" xfId="0" applyNumberFormat="1" applyFont="1" applyFill="1" applyBorder="1" applyAlignment="1">
      <alignment horizontal="center" wrapText="1"/>
    </xf>
    <xf numFmtId="49" fontId="7" fillId="13" borderId="14" xfId="0" applyNumberFormat="1" applyFont="1" applyFill="1" applyBorder="1" applyAlignment="1">
      <alignment horizontal="center" wrapText="1"/>
    </xf>
    <xf numFmtId="49" fontId="7" fillId="13" borderId="15" xfId="0" applyNumberFormat="1" applyFont="1" applyFill="1" applyBorder="1" applyAlignment="1">
      <alignment horizontal="center" wrapText="1"/>
    </xf>
    <xf numFmtId="49" fontId="7" fillId="13" borderId="16" xfId="0" applyNumberFormat="1" applyFont="1" applyFill="1" applyBorder="1" applyAlignment="1">
      <alignment horizontal="center" wrapText="1"/>
    </xf>
    <xf numFmtId="49" fontId="7" fillId="15" borderId="14" xfId="0" applyNumberFormat="1" applyFont="1" applyFill="1" applyBorder="1" applyAlignment="1">
      <alignment horizontal="center" wrapText="1"/>
    </xf>
    <xf numFmtId="0" fontId="7" fillId="13" borderId="10" xfId="0" applyFont="1" applyFill="1" applyBorder="1" applyAlignment="1">
      <alignment wrapText="1"/>
    </xf>
    <xf numFmtId="0" fontId="7" fillId="13" borderId="11" xfId="0" applyFont="1" applyFill="1" applyBorder="1" applyAlignment="1">
      <alignment wrapText="1"/>
    </xf>
    <xf numFmtId="49" fontId="7" fillId="13" borderId="17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top" wrapText="1"/>
    </xf>
    <xf numFmtId="4" fontId="17" fillId="13" borderId="18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4" fontId="17" fillId="15" borderId="16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>
      <alignment horizont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39" xfId="0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49" fontId="7" fillId="0" borderId="40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9" fontId="7" fillId="13" borderId="13" xfId="0" applyNumberFormat="1" applyFont="1" applyFill="1" applyBorder="1" applyAlignment="1">
      <alignment horizontal="center" wrapText="1"/>
    </xf>
    <xf numFmtId="4" fontId="17" fillId="0" borderId="41" xfId="0" applyNumberFormat="1" applyFont="1" applyFill="1" applyBorder="1" applyAlignment="1">
      <alignment horizontal="center" wrapText="1"/>
    </xf>
    <xf numFmtId="4" fontId="17" fillId="13" borderId="19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35" xfId="0" applyNumberFormat="1" applyFont="1" applyFill="1" applyBorder="1" applyAlignment="1">
      <alignment horizontal="left" wrapText="1"/>
    </xf>
    <xf numFmtId="4" fontId="6" fillId="0" borderId="12" xfId="0" applyNumberFormat="1" applyFont="1" applyFill="1" applyBorder="1" applyAlignment="1">
      <alignment horizontal="center" wrapText="1"/>
    </xf>
    <xf numFmtId="4" fontId="6" fillId="0" borderId="19" xfId="0" applyNumberFormat="1" applyFont="1" applyFill="1" applyBorder="1" applyAlignment="1">
      <alignment horizontal="center" wrapText="1"/>
    </xf>
    <xf numFmtId="4" fontId="7" fillId="0" borderId="20" xfId="0" applyNumberFormat="1" applyFont="1" applyFill="1" applyBorder="1" applyAlignment="1">
      <alignment horizontal="center" wrapText="1"/>
    </xf>
    <xf numFmtId="4" fontId="7" fillId="0" borderId="4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49" fontId="9" fillId="0" borderId="13" xfId="0" applyNumberFormat="1" applyFont="1" applyFill="1" applyBorder="1" applyAlignment="1">
      <alignment horizontal="center" wrapText="1"/>
    </xf>
    <xf numFmtId="0" fontId="6" fillId="0" borderId="0" xfId="0" applyFont="1" applyAlignment="1">
      <alignment/>
    </xf>
    <xf numFmtId="4" fontId="18" fillId="3" borderId="21" xfId="0" applyNumberFormat="1" applyFont="1" applyFill="1" applyBorder="1" applyAlignment="1">
      <alignment horizontal="center"/>
    </xf>
    <xf numFmtId="4" fontId="18" fillId="3" borderId="22" xfId="0" applyNumberFormat="1" applyFont="1" applyFill="1" applyBorder="1" applyAlignment="1">
      <alignment horizontal="center"/>
    </xf>
    <xf numFmtId="4" fontId="18" fillId="3" borderId="23" xfId="0" applyNumberFormat="1" applyFont="1" applyFill="1" applyBorder="1" applyAlignment="1">
      <alignment horizontal="center"/>
    </xf>
    <xf numFmtId="4" fontId="18" fillId="0" borderId="37" xfId="0" applyNumberFormat="1" applyFont="1" applyBorder="1" applyAlignment="1">
      <alignment horizontal="center"/>
    </xf>
    <xf numFmtId="4" fontId="18" fillId="0" borderId="38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42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15" fillId="0" borderId="45" xfId="0" applyNumberFormat="1" applyFont="1" applyBorder="1" applyAlignment="1">
      <alignment horizontal="center"/>
    </xf>
    <xf numFmtId="49" fontId="15" fillId="0" borderId="43" xfId="0" applyNumberFormat="1" applyFont="1" applyBorder="1" applyAlignment="1">
      <alignment horizontal="center"/>
    </xf>
    <xf numFmtId="49" fontId="15" fillId="0" borderId="44" xfId="0" applyNumberFormat="1" applyFont="1" applyBorder="1" applyAlignment="1">
      <alignment horizontal="center"/>
    </xf>
    <xf numFmtId="4" fontId="18" fillId="0" borderId="46" xfId="0" applyNumberFormat="1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49" fontId="6" fillId="0" borderId="48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15" fillId="0" borderId="21" xfId="0" applyNumberFormat="1" applyFont="1" applyBorder="1" applyAlignment="1">
      <alignment horizontal="center"/>
    </xf>
    <xf numFmtId="49" fontId="15" fillId="0" borderId="22" xfId="0" applyNumberFormat="1" applyFont="1" applyBorder="1" applyAlignment="1">
      <alignment horizontal="center"/>
    </xf>
    <xf numFmtId="49" fontId="15" fillId="0" borderId="23" xfId="0" applyNumberFormat="1" applyFont="1" applyBorder="1" applyAlignment="1">
      <alignment horizontal="center"/>
    </xf>
    <xf numFmtId="4" fontId="18" fillId="0" borderId="12" xfId="0" applyNumberFormat="1" applyFont="1" applyBorder="1" applyAlignment="1">
      <alignment horizontal="center"/>
    </xf>
    <xf numFmtId="4" fontId="18" fillId="0" borderId="19" xfId="0" applyNumberFormat="1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4" fontId="18" fillId="0" borderId="12" xfId="0" applyNumberFormat="1" applyFont="1" applyFill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15" fillId="0" borderId="12" xfId="0" applyNumberFormat="1" applyFont="1" applyBorder="1" applyAlignment="1">
      <alignment horizontal="center"/>
    </xf>
    <xf numFmtId="4" fontId="18" fillId="0" borderId="14" xfId="0" applyNumberFormat="1" applyFont="1" applyBorder="1" applyAlignment="1">
      <alignment horizontal="center"/>
    </xf>
    <xf numFmtId="4" fontId="18" fillId="0" borderId="15" xfId="0" applyNumberFormat="1" applyFont="1" applyBorder="1" applyAlignment="1">
      <alignment horizontal="center"/>
    </xf>
    <xf numFmtId="4" fontId="18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15" fillId="0" borderId="14" xfId="0" applyNumberFormat="1" applyFont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4" fontId="18" fillId="0" borderId="14" xfId="0" applyNumberFormat="1" applyFont="1" applyFill="1" applyBorder="1" applyAlignment="1">
      <alignment horizontal="center"/>
    </xf>
    <xf numFmtId="4" fontId="18" fillId="0" borderId="15" xfId="0" applyNumberFormat="1" applyFont="1" applyFill="1" applyBorder="1" applyAlignment="1">
      <alignment horizontal="center"/>
    </xf>
    <xf numFmtId="4" fontId="18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15" fillId="0" borderId="14" xfId="0" applyNumberFormat="1" applyFont="1" applyFill="1" applyBorder="1" applyAlignment="1">
      <alignment horizontal="center"/>
    </xf>
    <xf numFmtId="49" fontId="15" fillId="0" borderId="15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" fontId="18" fillId="0" borderId="18" xfId="0" applyNumberFormat="1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16" fillId="0" borderId="12" xfId="0" applyNumberFormat="1" applyFont="1" applyBorder="1" applyAlignment="1">
      <alignment horizontal="center"/>
    </xf>
    <xf numFmtId="4" fontId="19" fillId="3" borderId="12" xfId="0" applyNumberFormat="1" applyFont="1" applyFill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" fontId="19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28" xfId="0" applyFont="1" applyBorder="1" applyAlignment="1">
      <alignment horizontal="center" vertical="top"/>
    </xf>
    <xf numFmtId="0" fontId="6" fillId="0" borderId="39" xfId="0" applyFont="1" applyBorder="1" applyAlignment="1">
      <alignment horizontal="center" vertical="top"/>
    </xf>
    <xf numFmtId="4" fontId="17" fillId="0" borderId="33" xfId="0" applyNumberFormat="1" applyFont="1" applyFill="1" applyBorder="1" applyAlignment="1">
      <alignment horizontal="center"/>
    </xf>
    <xf numFmtId="4" fontId="17" fillId="0" borderId="34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left" wrapText="1"/>
    </xf>
    <xf numFmtId="49" fontId="7" fillId="0" borderId="32" xfId="0" applyNumberFormat="1" applyFont="1" applyFill="1" applyBorder="1" applyAlignment="1">
      <alignment horizontal="center"/>
    </xf>
    <xf numFmtId="49" fontId="7" fillId="0" borderId="33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35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3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5" xfId="0" applyFont="1" applyBorder="1" applyAlignment="1">
      <alignment horizontal="left" vertical="center" wrapText="1" indent="2"/>
    </xf>
    <xf numFmtId="0" fontId="2" fillId="0" borderId="56" xfId="0" applyFont="1" applyBorder="1" applyAlignment="1">
      <alignment horizontal="left" vertical="center" wrapText="1" indent="2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 indent="2"/>
    </xf>
    <xf numFmtId="0" fontId="2" fillId="0" borderId="59" xfId="0" applyFont="1" applyBorder="1" applyAlignment="1">
      <alignment horizontal="left" vertical="center" wrapText="1" indent="2"/>
    </xf>
    <xf numFmtId="0" fontId="2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4" fontId="2" fillId="0" borderId="12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12" fillId="0" borderId="49" xfId="0" applyFont="1" applyBorder="1" applyAlignment="1">
      <alignment wrapText="1"/>
    </xf>
    <xf numFmtId="0" fontId="12" fillId="0" borderId="5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4" fontId="2" fillId="0" borderId="33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4" fillId="0" borderId="35" xfId="0" applyFont="1" applyBorder="1" applyAlignment="1">
      <alignment horizontal="center" vertical="center"/>
    </xf>
    <xf numFmtId="4" fontId="2" fillId="0" borderId="37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4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128(124,%20117)\2016%20&#1075;&#1086;&#1076;\02%20&#1092;&#1077;&#1074;&#1088;&#1072;&#1083;&#1100;\117%20&#1054;&#1090;&#1095;&#1077;&#1090;%20&#1086;&#1073;%20&#1080;&#1089;&#1087;&#1086;&#1083;&#1085;&#1077;&#1085;&#1080;&#1080;%20&#1073;&#1102;&#1076;&#1078;&#1077;&#1090;&#1072;%20&#1085;&#1072;%2001.03.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.1"/>
      <sheetName val="стр.3"/>
    </sheetNames>
    <sheetDataSet>
      <sheetData sheetId="0">
        <row r="13">
          <cell r="BC13">
            <v>28733900</v>
          </cell>
        </row>
      </sheetData>
      <sheetData sheetId="1">
        <row r="5">
          <cell r="AZ5">
            <v>33624216.33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40"/>
  <sheetViews>
    <sheetView tabSelected="1" view="pageBreakPreview" zoomScale="75" zoomScaleSheetLayoutView="75" zoomScalePageLayoutView="0" workbookViewId="0" topLeftCell="A19">
      <selection activeCell="BW26" sqref="BW26:CN26"/>
    </sheetView>
  </sheetViews>
  <sheetFormatPr defaultColWidth="0.875" defaultRowHeight="12.75"/>
  <cols>
    <col min="1" max="27" width="1.37890625" style="22" customWidth="1"/>
    <col min="28" max="28" width="17.50390625" style="22" customWidth="1"/>
    <col min="29" max="29" width="4.125" style="22" customWidth="1"/>
    <col min="30" max="30" width="2.375" style="22" customWidth="1"/>
    <col min="31" max="31" width="0.61718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6171875" style="22" customWidth="1"/>
    <col min="68" max="68" width="2.375" style="22" customWidth="1"/>
    <col min="69" max="70" width="0.6171875" style="22" customWidth="1"/>
    <col min="71" max="71" width="1.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37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25" style="22" customWidth="1"/>
    <col min="110" max="110" width="4.75390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160" t="s">
        <v>266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</row>
    <row r="2" spans="20:110" ht="20.25" customHeight="1" thickBot="1">
      <c r="T2" s="153" t="s">
        <v>127</v>
      </c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O2" s="93" t="s">
        <v>103</v>
      </c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5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03" t="s">
        <v>52</v>
      </c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O3" s="131" t="s">
        <v>128</v>
      </c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3"/>
    </row>
    <row r="4" spans="30:110" ht="15" customHeight="1">
      <c r="AD4" s="103" t="s">
        <v>107</v>
      </c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37" t="s">
        <v>264</v>
      </c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54">
        <v>20</v>
      </c>
      <c r="BO4" s="154"/>
      <c r="BP4" s="154"/>
      <c r="BQ4" s="154"/>
      <c r="BR4" s="155" t="s">
        <v>51</v>
      </c>
      <c r="BS4" s="155"/>
      <c r="BT4" s="155"/>
      <c r="BU4" s="22" t="s">
        <v>108</v>
      </c>
      <c r="CD4" s="103" t="s">
        <v>104</v>
      </c>
      <c r="CE4" s="103"/>
      <c r="CF4" s="103"/>
      <c r="CG4" s="103"/>
      <c r="CH4" s="103"/>
      <c r="CI4" s="103"/>
      <c r="CJ4" s="103"/>
      <c r="CK4" s="103"/>
      <c r="CL4" s="103"/>
      <c r="CM4" s="103"/>
      <c r="CO4" s="134" t="s">
        <v>265</v>
      </c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6"/>
    </row>
    <row r="5" spans="1:110" ht="14.25" customHeight="1">
      <c r="A5" s="138" t="s">
        <v>212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CD5" s="103" t="s">
        <v>105</v>
      </c>
      <c r="CE5" s="103"/>
      <c r="CF5" s="103"/>
      <c r="CG5" s="103"/>
      <c r="CH5" s="103"/>
      <c r="CI5" s="103"/>
      <c r="CJ5" s="103"/>
      <c r="CK5" s="103"/>
      <c r="CL5" s="103"/>
      <c r="CM5" s="103"/>
      <c r="CO5" s="134" t="s">
        <v>221</v>
      </c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6"/>
    </row>
    <row r="6" spans="1:110" ht="12.75" customHeight="1">
      <c r="A6" s="138" t="s">
        <v>213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7" t="s">
        <v>223</v>
      </c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D6" s="103" t="s">
        <v>214</v>
      </c>
      <c r="CE6" s="103"/>
      <c r="CF6" s="103"/>
      <c r="CG6" s="103"/>
      <c r="CH6" s="103"/>
      <c r="CI6" s="103"/>
      <c r="CJ6" s="103"/>
      <c r="CK6" s="103"/>
      <c r="CL6" s="103"/>
      <c r="CM6" s="103"/>
      <c r="CO6" s="134" t="s">
        <v>222</v>
      </c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6"/>
    </row>
    <row r="7" spans="1:110" ht="17.25" customHeight="1">
      <c r="A7" s="138" t="s">
        <v>215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42" t="s">
        <v>19</v>
      </c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D7" s="103" t="s">
        <v>263</v>
      </c>
      <c r="CE7" s="103"/>
      <c r="CF7" s="103"/>
      <c r="CG7" s="103"/>
      <c r="CH7" s="103"/>
      <c r="CI7" s="103"/>
      <c r="CJ7" s="103"/>
      <c r="CK7" s="103"/>
      <c r="CL7" s="103"/>
      <c r="CM7" s="103"/>
      <c r="CO7" s="134" t="s">
        <v>267</v>
      </c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6"/>
    </row>
    <row r="8" spans="1:110" ht="15" customHeight="1">
      <c r="A8" s="138" t="s">
        <v>268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CM8" s="25"/>
      <c r="CO8" s="134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6"/>
    </row>
    <row r="9" spans="1:110" ht="15" customHeight="1" thickBot="1">
      <c r="A9" s="138" t="s">
        <v>135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O9" s="139" t="s">
        <v>106</v>
      </c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1"/>
    </row>
    <row r="10" spans="1:110" ht="23.25" customHeight="1">
      <c r="A10" s="144" t="s">
        <v>129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</row>
    <row r="11" spans="1:110" ht="48" customHeight="1">
      <c r="A11" s="122" t="s">
        <v>96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 t="s">
        <v>97</v>
      </c>
      <c r="AD11" s="120"/>
      <c r="AE11" s="120"/>
      <c r="AF11" s="120"/>
      <c r="AG11" s="120"/>
      <c r="AH11" s="120"/>
      <c r="AI11" s="120" t="s">
        <v>218</v>
      </c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 t="s">
        <v>136</v>
      </c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 t="s">
        <v>98</v>
      </c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 t="s">
        <v>99</v>
      </c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45"/>
    </row>
    <row r="12" spans="1:110" s="26" customFormat="1" ht="18" customHeight="1" thickBot="1">
      <c r="A12" s="122">
        <v>1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3">
        <v>2</v>
      </c>
      <c r="AD12" s="123"/>
      <c r="AE12" s="123"/>
      <c r="AF12" s="123"/>
      <c r="AG12" s="123"/>
      <c r="AH12" s="123"/>
      <c r="AI12" s="123">
        <v>3</v>
      </c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>
        <v>4</v>
      </c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>
        <v>5</v>
      </c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>
        <v>6</v>
      </c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43"/>
    </row>
    <row r="13" spans="1:111" s="21" customFormat="1" ht="24" customHeight="1">
      <c r="A13" s="124" t="s">
        <v>130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5"/>
      <c r="AC13" s="126" t="s">
        <v>101</v>
      </c>
      <c r="AD13" s="127"/>
      <c r="AE13" s="127"/>
      <c r="AF13" s="127"/>
      <c r="AG13" s="127"/>
      <c r="AH13" s="128"/>
      <c r="AI13" s="130" t="s">
        <v>102</v>
      </c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8"/>
      <c r="BC13" s="96">
        <f>SUM(BC15+BC124)</f>
        <v>28733900</v>
      </c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8"/>
      <c r="BW13" s="96">
        <f>BW15+BW124</f>
        <v>5200998.970000001</v>
      </c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8"/>
      <c r="CO13" s="96">
        <f>SUM(BC13-BW13)</f>
        <v>23532901.03</v>
      </c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102"/>
      <c r="DG13" s="28"/>
    </row>
    <row r="14" spans="1:110" ht="12.75" customHeight="1">
      <c r="A14" s="65" t="s">
        <v>100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6"/>
      <c r="AC14" s="74"/>
      <c r="AD14" s="75"/>
      <c r="AE14" s="75"/>
      <c r="AF14" s="75"/>
      <c r="AG14" s="75"/>
      <c r="AH14" s="76"/>
      <c r="AI14" s="78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6"/>
      <c r="BC14" s="68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70"/>
      <c r="BW14" s="68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70"/>
      <c r="CO14" s="68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79"/>
    </row>
    <row r="15" spans="1:110" s="36" customFormat="1" ht="18.75" customHeight="1">
      <c r="A15" s="117" t="s">
        <v>259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8"/>
      <c r="AC15" s="119" t="s">
        <v>101</v>
      </c>
      <c r="AD15" s="114"/>
      <c r="AE15" s="114"/>
      <c r="AF15" s="114"/>
      <c r="AG15" s="114"/>
      <c r="AH15" s="115"/>
      <c r="AI15" s="113" t="s">
        <v>202</v>
      </c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5"/>
      <c r="BC15" s="99">
        <f>BC16+BC26+BC32+BC66+BC83+BC94+BC115+BC109+BC105</f>
        <v>11043400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1"/>
      <c r="BW15" s="99">
        <f>BW16+BW26+BW32+BW66+BW83+BW94+BW115</f>
        <v>4618298.970000001</v>
      </c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1"/>
      <c r="CO15" s="99">
        <f>SUM(BC15-BW15)</f>
        <v>6425101.029999999</v>
      </c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21"/>
    </row>
    <row r="16" spans="1:111" ht="18.75" customHeight="1">
      <c r="A16" s="60" t="s">
        <v>138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1"/>
      <c r="AC16" s="110" t="s">
        <v>101</v>
      </c>
      <c r="AD16" s="111"/>
      <c r="AE16" s="111"/>
      <c r="AF16" s="111"/>
      <c r="AG16" s="111"/>
      <c r="AH16" s="112"/>
      <c r="AI16" s="116" t="s">
        <v>338</v>
      </c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2"/>
      <c r="BC16" s="84">
        <f>SUM(BC17)</f>
        <v>4644800</v>
      </c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129"/>
      <c r="BW16" s="84">
        <f>SUM(BW17)</f>
        <v>362536.22</v>
      </c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129"/>
      <c r="CO16" s="84">
        <f>SUM(BC16-BW16)</f>
        <v>4282263.78</v>
      </c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6"/>
      <c r="DG16" s="28"/>
    </row>
    <row r="17" spans="1:110" s="21" customFormat="1" ht="17.25" customHeight="1">
      <c r="A17" s="62" t="s">
        <v>139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3"/>
      <c r="AC17" s="77" t="s">
        <v>101</v>
      </c>
      <c r="AD17" s="72"/>
      <c r="AE17" s="72"/>
      <c r="AF17" s="72"/>
      <c r="AG17" s="72"/>
      <c r="AH17" s="73"/>
      <c r="AI17" s="71" t="s">
        <v>339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3"/>
      <c r="BC17" s="51">
        <f>BC18</f>
        <v>4644800</v>
      </c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3"/>
      <c r="BW17" s="51">
        <f>BW18+BW22</f>
        <v>362536.22</v>
      </c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3"/>
      <c r="CO17" s="51">
        <f>SUM(BC17-BW17)</f>
        <v>4282263.78</v>
      </c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83"/>
    </row>
    <row r="18" spans="1:110" s="21" customFormat="1" ht="122.25" customHeight="1">
      <c r="A18" s="62" t="s">
        <v>260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3"/>
      <c r="AC18" s="77" t="s">
        <v>101</v>
      </c>
      <c r="AD18" s="72"/>
      <c r="AE18" s="72"/>
      <c r="AF18" s="72"/>
      <c r="AG18" s="72"/>
      <c r="AH18" s="73"/>
      <c r="AI18" s="71" t="s">
        <v>340</v>
      </c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3"/>
      <c r="BC18" s="51">
        <v>4644800</v>
      </c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3"/>
      <c r="BW18" s="51">
        <f>BW19+BW21+BW20</f>
        <v>362008.42</v>
      </c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3"/>
      <c r="CO18" s="51">
        <f>BC18-BW18</f>
        <v>4282791.58</v>
      </c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83"/>
    </row>
    <row r="19" spans="1:110" ht="150.75" customHeight="1">
      <c r="A19" s="65" t="s">
        <v>262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6"/>
      <c r="AC19" s="74" t="s">
        <v>101</v>
      </c>
      <c r="AD19" s="75"/>
      <c r="AE19" s="75"/>
      <c r="AF19" s="75"/>
      <c r="AG19" s="75"/>
      <c r="AH19" s="76"/>
      <c r="AI19" s="78" t="s">
        <v>341</v>
      </c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6"/>
      <c r="BC19" s="68" t="s">
        <v>220</v>
      </c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70"/>
      <c r="BW19" s="68">
        <v>362008.42</v>
      </c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70"/>
      <c r="CO19" s="68">
        <f aca="true" t="shared" si="0" ref="CO19:CO25">-BW19</f>
        <v>-362008.42</v>
      </c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79"/>
    </row>
    <row r="20" spans="1:110" ht="121.5" customHeight="1" hidden="1">
      <c r="A20" s="65" t="s">
        <v>272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6"/>
      <c r="AC20" s="74" t="s">
        <v>101</v>
      </c>
      <c r="AD20" s="75"/>
      <c r="AE20" s="75"/>
      <c r="AF20" s="75"/>
      <c r="AG20" s="75"/>
      <c r="AH20" s="76"/>
      <c r="AI20" s="78" t="s">
        <v>271</v>
      </c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6"/>
      <c r="BC20" s="68" t="s">
        <v>220</v>
      </c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70"/>
      <c r="BW20" s="68">
        <v>0</v>
      </c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70"/>
      <c r="CO20" s="68">
        <f t="shared" si="0"/>
        <v>0</v>
      </c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79"/>
    </row>
    <row r="21" spans="1:110" ht="140.25" customHeight="1" hidden="1">
      <c r="A21" s="65" t="s">
        <v>357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6"/>
      <c r="AC21" s="74" t="s">
        <v>101</v>
      </c>
      <c r="AD21" s="75"/>
      <c r="AE21" s="75"/>
      <c r="AF21" s="75"/>
      <c r="AG21" s="75"/>
      <c r="AH21" s="76"/>
      <c r="AI21" s="78" t="s">
        <v>63</v>
      </c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6"/>
      <c r="BC21" s="68" t="s">
        <v>220</v>
      </c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70"/>
      <c r="BW21" s="68">
        <v>0</v>
      </c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70"/>
      <c r="CO21" s="68">
        <f t="shared" si="0"/>
        <v>0</v>
      </c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79"/>
    </row>
    <row r="22" spans="1:110" s="21" customFormat="1" ht="74.25" customHeight="1">
      <c r="A22" s="62" t="s">
        <v>119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3"/>
      <c r="AC22" s="77" t="s">
        <v>101</v>
      </c>
      <c r="AD22" s="72"/>
      <c r="AE22" s="72"/>
      <c r="AF22" s="72"/>
      <c r="AG22" s="72"/>
      <c r="AH22" s="73"/>
      <c r="AI22" s="71" t="s">
        <v>342</v>
      </c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3"/>
      <c r="BC22" s="51" t="s">
        <v>220</v>
      </c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3"/>
      <c r="BW22" s="51">
        <f>BW23+BW25+BW24</f>
        <v>527.8</v>
      </c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3"/>
      <c r="CO22" s="51">
        <f t="shared" si="0"/>
        <v>-527.8</v>
      </c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83"/>
    </row>
    <row r="23" spans="1:110" s="23" customFormat="1" ht="111" customHeight="1">
      <c r="A23" s="65" t="s">
        <v>39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6"/>
      <c r="AC23" s="59" t="s">
        <v>101</v>
      </c>
      <c r="AD23" s="58"/>
      <c r="AE23" s="58"/>
      <c r="AF23" s="58"/>
      <c r="AG23" s="58"/>
      <c r="AH23" s="58"/>
      <c r="AI23" s="58" t="s">
        <v>343</v>
      </c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48" t="s">
        <v>220</v>
      </c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>
        <v>527.8</v>
      </c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>
        <f t="shared" si="0"/>
        <v>-527.8</v>
      </c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82"/>
    </row>
    <row r="24" spans="1:110" s="23" customFormat="1" ht="81" customHeight="1" hidden="1">
      <c r="A24" s="65" t="s">
        <v>358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6"/>
      <c r="AC24" s="59" t="s">
        <v>101</v>
      </c>
      <c r="AD24" s="58"/>
      <c r="AE24" s="58"/>
      <c r="AF24" s="58"/>
      <c r="AG24" s="58"/>
      <c r="AH24" s="58"/>
      <c r="AI24" s="58" t="s">
        <v>359</v>
      </c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48" t="s">
        <v>220</v>
      </c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>
        <v>0</v>
      </c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>
        <f t="shared" si="0"/>
        <v>0</v>
      </c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82"/>
    </row>
    <row r="25" spans="1:110" s="23" customFormat="1" ht="115.5" customHeight="1" hidden="1">
      <c r="A25" s="65" t="s">
        <v>261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6"/>
      <c r="AC25" s="59" t="s">
        <v>101</v>
      </c>
      <c r="AD25" s="58"/>
      <c r="AE25" s="58"/>
      <c r="AF25" s="58"/>
      <c r="AG25" s="58"/>
      <c r="AH25" s="58"/>
      <c r="AI25" s="58" t="s">
        <v>10</v>
      </c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48" t="s">
        <v>220</v>
      </c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>
        <v>0</v>
      </c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>
        <f t="shared" si="0"/>
        <v>0</v>
      </c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82"/>
    </row>
    <row r="26" spans="1:111" s="34" customFormat="1" ht="48" customHeight="1">
      <c r="A26" s="60" t="s">
        <v>22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1"/>
      <c r="AC26" s="67" t="s">
        <v>101</v>
      </c>
      <c r="AD26" s="46"/>
      <c r="AE26" s="46"/>
      <c r="AF26" s="46"/>
      <c r="AG26" s="46"/>
      <c r="AH26" s="46"/>
      <c r="AI26" s="46" t="s">
        <v>281</v>
      </c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7">
        <f>BC27</f>
        <v>1316300</v>
      </c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>
        <f>BW27+BW47</f>
        <v>407376.38</v>
      </c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84">
        <f aca="true" t="shared" si="1" ref="CO26:CO35">BC26-BW26</f>
        <v>908923.62</v>
      </c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6"/>
      <c r="DG26" s="33"/>
    </row>
    <row r="27" spans="1:110" s="21" customFormat="1" ht="48" customHeight="1">
      <c r="A27" s="62" t="s">
        <v>21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3"/>
      <c r="AC27" s="50" t="s">
        <v>101</v>
      </c>
      <c r="AD27" s="44"/>
      <c r="AE27" s="44"/>
      <c r="AF27" s="44"/>
      <c r="AG27" s="44"/>
      <c r="AH27" s="44"/>
      <c r="AI27" s="44" t="s">
        <v>282</v>
      </c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5">
        <f>BC28+BC29+BC30</f>
        <v>1316300</v>
      </c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>
        <f>BW28+BW29+BW30+BW31</f>
        <v>407376.38</v>
      </c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>
        <f t="shared" si="1"/>
        <v>908923.62</v>
      </c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81"/>
    </row>
    <row r="28" spans="1:110" ht="97.5" customHeight="1">
      <c r="A28" s="65" t="s">
        <v>23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6"/>
      <c r="AC28" s="49" t="s">
        <v>101</v>
      </c>
      <c r="AD28" s="42"/>
      <c r="AE28" s="42"/>
      <c r="AF28" s="42"/>
      <c r="AG28" s="42"/>
      <c r="AH28" s="42"/>
      <c r="AI28" s="42" t="s">
        <v>283</v>
      </c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3">
        <v>458900</v>
      </c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>
        <v>140318.3</v>
      </c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>
        <f t="shared" si="1"/>
        <v>318581.7</v>
      </c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80"/>
    </row>
    <row r="29" spans="1:110" ht="128.25" customHeight="1">
      <c r="A29" s="65" t="s">
        <v>25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6"/>
      <c r="AC29" s="49" t="s">
        <v>101</v>
      </c>
      <c r="AD29" s="42"/>
      <c r="AE29" s="42"/>
      <c r="AF29" s="42"/>
      <c r="AG29" s="42"/>
      <c r="AH29" s="42"/>
      <c r="AI29" s="42" t="s">
        <v>284</v>
      </c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3">
        <v>9200</v>
      </c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>
        <v>2406.06</v>
      </c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>
        <f t="shared" si="1"/>
        <v>6793.9400000000005</v>
      </c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80"/>
    </row>
    <row r="30" spans="1:110" ht="109.5" customHeight="1">
      <c r="A30" s="65" t="s">
        <v>26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6"/>
      <c r="AC30" s="49" t="s">
        <v>101</v>
      </c>
      <c r="AD30" s="42"/>
      <c r="AE30" s="42"/>
      <c r="AF30" s="42"/>
      <c r="AG30" s="42"/>
      <c r="AH30" s="42"/>
      <c r="AI30" s="42" t="s">
        <v>285</v>
      </c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3">
        <v>848200</v>
      </c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>
        <v>289587.74</v>
      </c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>
        <f t="shared" si="1"/>
        <v>558612.26</v>
      </c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80"/>
    </row>
    <row r="31" spans="1:110" ht="105" customHeight="1">
      <c r="A31" s="65" t="s">
        <v>27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6"/>
      <c r="AC31" s="49" t="s">
        <v>101</v>
      </c>
      <c r="AD31" s="42"/>
      <c r="AE31" s="42"/>
      <c r="AF31" s="42"/>
      <c r="AG31" s="42"/>
      <c r="AH31" s="42"/>
      <c r="AI31" s="42" t="s">
        <v>286</v>
      </c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3" t="s">
        <v>220</v>
      </c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>
        <v>-24935.72</v>
      </c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>
        <f>-BW31</f>
        <v>24935.72</v>
      </c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80"/>
    </row>
    <row r="32" spans="1:111" s="34" customFormat="1" ht="24" customHeight="1">
      <c r="A32" s="60" t="s">
        <v>140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1"/>
      <c r="AC32" s="67" t="s">
        <v>101</v>
      </c>
      <c r="AD32" s="46"/>
      <c r="AE32" s="46"/>
      <c r="AF32" s="46"/>
      <c r="AG32" s="46"/>
      <c r="AH32" s="46"/>
      <c r="AI32" s="46" t="s">
        <v>287</v>
      </c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7">
        <f>SUM(BC33+BC53)</f>
        <v>480000</v>
      </c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>
        <f>BW33+BW53</f>
        <v>3415611.73</v>
      </c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84">
        <f t="shared" si="1"/>
        <v>-2935611.73</v>
      </c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6"/>
      <c r="DG32" s="33"/>
    </row>
    <row r="33" spans="1:110" s="21" customFormat="1" ht="36" customHeight="1" hidden="1">
      <c r="A33" s="62" t="s">
        <v>274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3"/>
      <c r="AC33" s="50" t="s">
        <v>101</v>
      </c>
      <c r="AD33" s="44"/>
      <c r="AE33" s="44"/>
      <c r="AF33" s="44"/>
      <c r="AG33" s="44"/>
      <c r="AH33" s="44"/>
      <c r="AI33" s="44" t="s">
        <v>288</v>
      </c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>
        <f>BW34+BW43+BW50</f>
        <v>0</v>
      </c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>
        <f t="shared" si="1"/>
        <v>0</v>
      </c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81"/>
    </row>
    <row r="34" spans="1:110" s="21" customFormat="1" ht="50.25" customHeight="1" hidden="1">
      <c r="A34" s="62" t="s">
        <v>55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3"/>
      <c r="AC34" s="50" t="s">
        <v>101</v>
      </c>
      <c r="AD34" s="44"/>
      <c r="AE34" s="44"/>
      <c r="AF34" s="44"/>
      <c r="AG34" s="44"/>
      <c r="AH34" s="44"/>
      <c r="AI34" s="44" t="s">
        <v>289</v>
      </c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5" t="str">
        <f>BC35</f>
        <v>-</v>
      </c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>
        <f>BW35+BW38</f>
        <v>0</v>
      </c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 t="e">
        <f t="shared" si="1"/>
        <v>#VALUE!</v>
      </c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81"/>
    </row>
    <row r="35" spans="1:110" s="21" customFormat="1" ht="50.25" customHeight="1" hidden="1">
      <c r="A35" s="104" t="s">
        <v>67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5"/>
      <c r="AC35" s="50" t="s">
        <v>101</v>
      </c>
      <c r="AD35" s="44"/>
      <c r="AE35" s="44"/>
      <c r="AF35" s="44"/>
      <c r="AG35" s="44"/>
      <c r="AH35" s="44"/>
      <c r="AI35" s="44" t="s">
        <v>290</v>
      </c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5" t="s">
        <v>220</v>
      </c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>
        <f>BW36+BW37</f>
        <v>0</v>
      </c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 t="e">
        <f t="shared" si="1"/>
        <v>#VALUE!</v>
      </c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81"/>
    </row>
    <row r="36" spans="1:110" ht="93" customHeight="1" hidden="1">
      <c r="A36" s="108" t="s">
        <v>34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9"/>
      <c r="AC36" s="49" t="s">
        <v>101</v>
      </c>
      <c r="AD36" s="42"/>
      <c r="AE36" s="42"/>
      <c r="AF36" s="42"/>
      <c r="AG36" s="42"/>
      <c r="AH36" s="42"/>
      <c r="AI36" s="42" t="s">
        <v>291</v>
      </c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3" t="s">
        <v>220</v>
      </c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>
        <v>0</v>
      </c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>
        <f>-BW36</f>
        <v>0</v>
      </c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80"/>
    </row>
    <row r="37" spans="1:110" ht="50.25" customHeight="1" hidden="1">
      <c r="A37" s="108" t="s">
        <v>67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9"/>
      <c r="AC37" s="49" t="s">
        <v>101</v>
      </c>
      <c r="AD37" s="42"/>
      <c r="AE37" s="42"/>
      <c r="AF37" s="42"/>
      <c r="AG37" s="42"/>
      <c r="AH37" s="42"/>
      <c r="AI37" s="42" t="s">
        <v>292</v>
      </c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3" t="s">
        <v>220</v>
      </c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>
        <v>0</v>
      </c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>
        <f>-BW37</f>
        <v>0</v>
      </c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80"/>
    </row>
    <row r="38" spans="1:110" s="27" customFormat="1" ht="69.75" customHeight="1" hidden="1">
      <c r="A38" s="106" t="s">
        <v>65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7"/>
      <c r="AC38" s="161" t="s">
        <v>101</v>
      </c>
      <c r="AD38" s="64"/>
      <c r="AE38" s="64"/>
      <c r="AF38" s="64"/>
      <c r="AG38" s="64"/>
      <c r="AH38" s="64"/>
      <c r="AI38" s="64" t="s">
        <v>68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88" t="s">
        <v>220</v>
      </c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>
        <f>BW41</f>
        <v>0</v>
      </c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>
        <f>-BW38</f>
        <v>0</v>
      </c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9"/>
    </row>
    <row r="39" spans="1:110" s="23" customFormat="1" ht="69.75" customHeight="1" hidden="1">
      <c r="A39" s="56" t="s">
        <v>65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7"/>
      <c r="AC39" s="59" t="s">
        <v>101</v>
      </c>
      <c r="AD39" s="58"/>
      <c r="AE39" s="58"/>
      <c r="AF39" s="58"/>
      <c r="AG39" s="58"/>
      <c r="AH39" s="58"/>
      <c r="AI39" s="58" t="s">
        <v>57</v>
      </c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48" t="s">
        <v>220</v>
      </c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>
        <v>0</v>
      </c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>
        <f>-BW39</f>
        <v>0</v>
      </c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82"/>
    </row>
    <row r="40" spans="1:110" s="23" customFormat="1" ht="15" customHeight="1" hidden="1">
      <c r="A40" s="54" t="s">
        <v>275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5"/>
      <c r="AC40" s="59" t="s">
        <v>101</v>
      </c>
      <c r="AD40" s="58"/>
      <c r="AE40" s="58"/>
      <c r="AF40" s="58"/>
      <c r="AG40" s="58"/>
      <c r="AH40" s="58"/>
      <c r="AI40" s="58" t="s">
        <v>153</v>
      </c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48" t="s">
        <v>220</v>
      </c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>
        <v>0</v>
      </c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>
        <f aca="true" t="shared" si="2" ref="CO40:CO48">-BW40</f>
        <v>0</v>
      </c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82"/>
    </row>
    <row r="41" spans="1:110" s="23" customFormat="1" ht="69" customHeight="1" hidden="1">
      <c r="A41" s="54" t="s">
        <v>77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5"/>
      <c r="AC41" s="59" t="s">
        <v>101</v>
      </c>
      <c r="AD41" s="58"/>
      <c r="AE41" s="58"/>
      <c r="AF41" s="58"/>
      <c r="AG41" s="58"/>
      <c r="AH41" s="58"/>
      <c r="AI41" s="58" t="s">
        <v>78</v>
      </c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48" t="s">
        <v>220</v>
      </c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>
        <v>0</v>
      </c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>
        <f t="shared" si="2"/>
        <v>0</v>
      </c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82"/>
    </row>
    <row r="42" spans="1:110" s="23" customFormat="1" ht="15" customHeight="1" hidden="1">
      <c r="A42" s="56" t="s">
        <v>65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7"/>
      <c r="AC42" s="59" t="s">
        <v>101</v>
      </c>
      <c r="AD42" s="58"/>
      <c r="AE42" s="58"/>
      <c r="AF42" s="58"/>
      <c r="AG42" s="58"/>
      <c r="AH42" s="58"/>
      <c r="AI42" s="58" t="s">
        <v>73</v>
      </c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48" t="s">
        <v>220</v>
      </c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>
        <v>0</v>
      </c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>
        <f t="shared" si="2"/>
        <v>0</v>
      </c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82"/>
    </row>
    <row r="43" spans="1:110" s="21" customFormat="1" ht="71.25" customHeight="1" hidden="1">
      <c r="A43" s="62" t="s">
        <v>254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3"/>
      <c r="AC43" s="50" t="s">
        <v>101</v>
      </c>
      <c r="AD43" s="44"/>
      <c r="AE43" s="44"/>
      <c r="AF43" s="44"/>
      <c r="AG43" s="44"/>
      <c r="AH43" s="44"/>
      <c r="AI43" s="44" t="s">
        <v>293</v>
      </c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5" t="str">
        <f>BC44</f>
        <v>-</v>
      </c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>
        <f>BW44</f>
        <v>0</v>
      </c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>
        <f>-BW43</f>
        <v>0</v>
      </c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81"/>
    </row>
    <row r="44" spans="1:110" s="21" customFormat="1" ht="69" customHeight="1" hidden="1">
      <c r="A44" s="62" t="s">
        <v>76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3"/>
      <c r="AC44" s="50" t="s">
        <v>101</v>
      </c>
      <c r="AD44" s="44"/>
      <c r="AE44" s="44"/>
      <c r="AF44" s="44"/>
      <c r="AG44" s="44"/>
      <c r="AH44" s="44"/>
      <c r="AI44" s="44" t="s">
        <v>294</v>
      </c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5" t="s">
        <v>220</v>
      </c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>
        <f>BW45+BW46</f>
        <v>0</v>
      </c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>
        <f>-BW44</f>
        <v>0</v>
      </c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81"/>
    </row>
    <row r="45" spans="1:110" ht="104.25" customHeight="1" hidden="1">
      <c r="A45" s="65" t="s">
        <v>41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6"/>
      <c r="AC45" s="49" t="s">
        <v>101</v>
      </c>
      <c r="AD45" s="42"/>
      <c r="AE45" s="42"/>
      <c r="AF45" s="42"/>
      <c r="AG45" s="42"/>
      <c r="AH45" s="42"/>
      <c r="AI45" s="42" t="s">
        <v>295</v>
      </c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3" t="s">
        <v>220</v>
      </c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>
        <f>-BW45</f>
        <v>0</v>
      </c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80"/>
    </row>
    <row r="46" spans="1:110" ht="63" customHeight="1" hidden="1">
      <c r="A46" s="65" t="s">
        <v>33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  <c r="AC46" s="49" t="s">
        <v>101</v>
      </c>
      <c r="AD46" s="42"/>
      <c r="AE46" s="42"/>
      <c r="AF46" s="42"/>
      <c r="AG46" s="42"/>
      <c r="AH46" s="42"/>
      <c r="AI46" s="42" t="s">
        <v>32</v>
      </c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3" t="s">
        <v>220</v>
      </c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>
        <f>-BW46</f>
        <v>0</v>
      </c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80"/>
    </row>
    <row r="47" spans="1:110" s="21" customFormat="1" ht="86.25" customHeight="1" hidden="1">
      <c r="A47" s="62" t="s">
        <v>80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3"/>
      <c r="AC47" s="50" t="s">
        <v>101</v>
      </c>
      <c r="AD47" s="44"/>
      <c r="AE47" s="44"/>
      <c r="AF47" s="44"/>
      <c r="AG47" s="44"/>
      <c r="AH47" s="44"/>
      <c r="AI47" s="44" t="s">
        <v>58</v>
      </c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5" t="s">
        <v>220</v>
      </c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>
        <f>BW48+BW49</f>
        <v>0</v>
      </c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>
        <f>-BW47</f>
        <v>0</v>
      </c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81"/>
    </row>
    <row r="48" spans="1:110" s="23" customFormat="1" ht="15" customHeight="1" hidden="1">
      <c r="A48" s="54" t="s">
        <v>81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5"/>
      <c r="AC48" s="59" t="s">
        <v>101</v>
      </c>
      <c r="AD48" s="58"/>
      <c r="AE48" s="58"/>
      <c r="AF48" s="58"/>
      <c r="AG48" s="58"/>
      <c r="AH48" s="58"/>
      <c r="AI48" s="58" t="s">
        <v>59</v>
      </c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48" t="s">
        <v>220</v>
      </c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>
        <v>0</v>
      </c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>
        <f t="shared" si="2"/>
        <v>0</v>
      </c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82"/>
    </row>
    <row r="49" spans="1:110" s="23" customFormat="1" ht="77.25" customHeight="1" hidden="1">
      <c r="A49" s="54" t="s">
        <v>87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59" t="s">
        <v>101</v>
      </c>
      <c r="AD49" s="58"/>
      <c r="AE49" s="58"/>
      <c r="AF49" s="58"/>
      <c r="AG49" s="58"/>
      <c r="AH49" s="58"/>
      <c r="AI49" s="58" t="s">
        <v>79</v>
      </c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48" t="s">
        <v>220</v>
      </c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>
        <v>0</v>
      </c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>
        <f>-BW49</f>
        <v>0</v>
      </c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82"/>
    </row>
    <row r="50" spans="1:110" s="21" customFormat="1" ht="36" customHeight="1" hidden="1">
      <c r="A50" s="62" t="s">
        <v>64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50" t="s">
        <v>101</v>
      </c>
      <c r="AD50" s="44"/>
      <c r="AE50" s="44"/>
      <c r="AF50" s="44"/>
      <c r="AG50" s="44"/>
      <c r="AH50" s="44"/>
      <c r="AI50" s="44" t="s">
        <v>296</v>
      </c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5" t="s">
        <v>220</v>
      </c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>
        <f>BW51+BW52</f>
        <v>0</v>
      </c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>
        <f>-BW50</f>
        <v>0</v>
      </c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81"/>
    </row>
    <row r="51" spans="1:110" ht="83.25" customHeight="1" hidden="1">
      <c r="A51" s="65" t="s">
        <v>35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6"/>
      <c r="AC51" s="49" t="s">
        <v>101</v>
      </c>
      <c r="AD51" s="42"/>
      <c r="AE51" s="42"/>
      <c r="AF51" s="42"/>
      <c r="AG51" s="42"/>
      <c r="AH51" s="42"/>
      <c r="AI51" s="42" t="s">
        <v>298</v>
      </c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3" t="s">
        <v>220</v>
      </c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>
        <f>-BW51</f>
        <v>0</v>
      </c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80"/>
    </row>
    <row r="52" spans="1:110" ht="50.25" customHeight="1" hidden="1">
      <c r="A52" s="65" t="s">
        <v>50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6"/>
      <c r="AC52" s="49" t="s">
        <v>101</v>
      </c>
      <c r="AD52" s="42"/>
      <c r="AE52" s="42"/>
      <c r="AF52" s="42"/>
      <c r="AG52" s="42"/>
      <c r="AH52" s="42"/>
      <c r="AI52" s="42" t="s">
        <v>360</v>
      </c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3" t="s">
        <v>220</v>
      </c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>
        <f>-BW52</f>
        <v>0</v>
      </c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80"/>
    </row>
    <row r="53" spans="1:110" s="21" customFormat="1" ht="25.5" customHeight="1">
      <c r="A53" s="62" t="s">
        <v>141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3"/>
      <c r="AC53" s="50" t="s">
        <v>101</v>
      </c>
      <c r="AD53" s="44"/>
      <c r="AE53" s="44"/>
      <c r="AF53" s="44"/>
      <c r="AG53" s="44"/>
      <c r="AH53" s="44"/>
      <c r="AI53" s="44" t="s">
        <v>299</v>
      </c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5">
        <f>BC54</f>
        <v>480000</v>
      </c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>
        <f>BW54+BW58</f>
        <v>3415611.73</v>
      </c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>
        <f>BC53-BW53</f>
        <v>-2935611.73</v>
      </c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81"/>
    </row>
    <row r="54" spans="1:110" s="21" customFormat="1" ht="18" customHeight="1">
      <c r="A54" s="62" t="s">
        <v>141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3"/>
      <c r="AC54" s="50" t="s">
        <v>101</v>
      </c>
      <c r="AD54" s="44"/>
      <c r="AE54" s="44"/>
      <c r="AF54" s="44"/>
      <c r="AG54" s="44"/>
      <c r="AH54" s="44"/>
      <c r="AI54" s="44" t="s">
        <v>300</v>
      </c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51">
        <f>BC55</f>
        <v>480000</v>
      </c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3"/>
      <c r="BW54" s="45">
        <f>BW55+BW56+BW57</f>
        <v>3415611.73</v>
      </c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>
        <f>BC54-BW54</f>
        <v>-2935611.73</v>
      </c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81"/>
    </row>
    <row r="55" spans="1:110" ht="64.5" customHeight="1">
      <c r="A55" s="65" t="s">
        <v>363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6"/>
      <c r="AC55" s="49" t="s">
        <v>101</v>
      </c>
      <c r="AD55" s="42"/>
      <c r="AE55" s="42"/>
      <c r="AF55" s="42"/>
      <c r="AG55" s="42"/>
      <c r="AH55" s="42"/>
      <c r="AI55" s="42" t="s">
        <v>301</v>
      </c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3">
        <v>480000</v>
      </c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>
        <v>3414967.34</v>
      </c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>
        <f>BC55-BW55</f>
        <v>-2934967.34</v>
      </c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80"/>
    </row>
    <row r="56" spans="1:110" ht="36" customHeight="1">
      <c r="A56" s="65" t="s">
        <v>364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6"/>
      <c r="AC56" s="49" t="s">
        <v>101</v>
      </c>
      <c r="AD56" s="42"/>
      <c r="AE56" s="42"/>
      <c r="AF56" s="42"/>
      <c r="AG56" s="42"/>
      <c r="AH56" s="42"/>
      <c r="AI56" s="42" t="s">
        <v>361</v>
      </c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3" t="s">
        <v>220</v>
      </c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>
        <v>644.39</v>
      </c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>
        <f>-BW56</f>
        <v>-644.39</v>
      </c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80"/>
    </row>
    <row r="57" spans="1:110" ht="33.75" customHeight="1" hidden="1">
      <c r="A57" s="65" t="s">
        <v>83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6"/>
      <c r="AC57" s="49" t="s">
        <v>101</v>
      </c>
      <c r="AD57" s="42"/>
      <c r="AE57" s="42"/>
      <c r="AF57" s="42"/>
      <c r="AG57" s="42"/>
      <c r="AH57" s="42"/>
      <c r="AI57" s="42" t="s">
        <v>348</v>
      </c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3" t="s">
        <v>220</v>
      </c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>
        <f>-BW57</f>
        <v>0</v>
      </c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80"/>
    </row>
    <row r="58" spans="1:110" s="21" customFormat="1" ht="49.5" customHeight="1" hidden="1">
      <c r="A58" s="62" t="s">
        <v>61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3"/>
      <c r="AC58" s="50" t="s">
        <v>101</v>
      </c>
      <c r="AD58" s="44"/>
      <c r="AE58" s="44"/>
      <c r="AF58" s="44"/>
      <c r="AG58" s="44"/>
      <c r="AH58" s="44"/>
      <c r="AI58" s="44" t="s">
        <v>60</v>
      </c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51" t="s">
        <v>220</v>
      </c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3"/>
      <c r="BW58" s="45">
        <f>BW59+BW60+BW61</f>
        <v>0</v>
      </c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>
        <f>-BW58</f>
        <v>0</v>
      </c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81"/>
    </row>
    <row r="59" spans="1:110" ht="48" customHeight="1" hidden="1">
      <c r="A59" s="65" t="s">
        <v>61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6"/>
      <c r="AC59" s="49" t="s">
        <v>101</v>
      </c>
      <c r="AD59" s="42"/>
      <c r="AE59" s="42"/>
      <c r="AF59" s="42"/>
      <c r="AG59" s="42"/>
      <c r="AH59" s="42"/>
      <c r="AI59" s="42" t="s">
        <v>62</v>
      </c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3" t="s">
        <v>220</v>
      </c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5">
        <f>-BW59</f>
        <v>0</v>
      </c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81"/>
    </row>
    <row r="60" spans="1:110" s="23" customFormat="1" ht="48" customHeight="1" hidden="1">
      <c r="A60" s="54" t="s">
        <v>61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5"/>
      <c r="AC60" s="59" t="s">
        <v>101</v>
      </c>
      <c r="AD60" s="58"/>
      <c r="AE60" s="58"/>
      <c r="AF60" s="58"/>
      <c r="AG60" s="58"/>
      <c r="AH60" s="58"/>
      <c r="AI60" s="58" t="s">
        <v>90</v>
      </c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48" t="s">
        <v>220</v>
      </c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>
        <v>0</v>
      </c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>
        <f>-BW60</f>
        <v>0</v>
      </c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82"/>
    </row>
    <row r="61" spans="1:110" s="23" customFormat="1" ht="15" customHeight="1" hidden="1">
      <c r="A61" s="54" t="s">
        <v>61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5"/>
      <c r="AC61" s="59" t="s">
        <v>101</v>
      </c>
      <c r="AD61" s="58"/>
      <c r="AE61" s="58"/>
      <c r="AF61" s="58"/>
      <c r="AG61" s="58"/>
      <c r="AH61" s="58"/>
      <c r="AI61" s="58" t="s">
        <v>91</v>
      </c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48" t="s">
        <v>220</v>
      </c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>
        <v>0</v>
      </c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>
        <v>0</v>
      </c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82"/>
    </row>
    <row r="62" spans="1:110" s="23" customFormat="1" ht="18" customHeight="1" hidden="1">
      <c r="A62" s="54" t="s">
        <v>75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5"/>
      <c r="AC62" s="59" t="s">
        <v>101</v>
      </c>
      <c r="AD62" s="58"/>
      <c r="AE62" s="58"/>
      <c r="AF62" s="58"/>
      <c r="AG62" s="58"/>
      <c r="AH62" s="58"/>
      <c r="AI62" s="58" t="s">
        <v>224</v>
      </c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48" t="s">
        <v>220</v>
      </c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>
        <v>0</v>
      </c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3">
        <f>-BW62</f>
        <v>0</v>
      </c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80"/>
    </row>
    <row r="63" spans="1:110" s="21" customFormat="1" ht="48" customHeight="1" hidden="1">
      <c r="A63" s="62" t="s">
        <v>124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3"/>
      <c r="AC63" s="50" t="s">
        <v>101</v>
      </c>
      <c r="AD63" s="44"/>
      <c r="AE63" s="44"/>
      <c r="AF63" s="44"/>
      <c r="AG63" s="44"/>
      <c r="AH63" s="44"/>
      <c r="AI63" s="44" t="s">
        <v>60</v>
      </c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51" t="s">
        <v>220</v>
      </c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3"/>
      <c r="BW63" s="45">
        <f>BW64+BW65</f>
        <v>0</v>
      </c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>
        <f>-BW63</f>
        <v>0</v>
      </c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81"/>
    </row>
    <row r="64" spans="1:110" s="23" customFormat="1" ht="41.25" customHeight="1" hidden="1">
      <c r="A64" s="65" t="s">
        <v>53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6"/>
      <c r="AC64" s="59" t="s">
        <v>101</v>
      </c>
      <c r="AD64" s="58"/>
      <c r="AE64" s="58"/>
      <c r="AF64" s="58"/>
      <c r="AG64" s="58"/>
      <c r="AH64" s="58"/>
      <c r="AI64" s="58" t="s">
        <v>62</v>
      </c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48" t="s">
        <v>220</v>
      </c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>
        <v>0</v>
      </c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3">
        <f>-BW64</f>
        <v>0</v>
      </c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80"/>
    </row>
    <row r="65" spans="1:110" s="23" customFormat="1" ht="46.5" customHeight="1" hidden="1">
      <c r="A65" s="65" t="s">
        <v>53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6"/>
      <c r="AC65" s="59" t="s">
        <v>101</v>
      </c>
      <c r="AD65" s="58"/>
      <c r="AE65" s="58"/>
      <c r="AF65" s="58"/>
      <c r="AG65" s="58"/>
      <c r="AH65" s="58"/>
      <c r="AI65" s="58" t="s">
        <v>90</v>
      </c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48" t="s">
        <v>220</v>
      </c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>
        <v>0</v>
      </c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3">
        <f>-BW65</f>
        <v>0</v>
      </c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80"/>
    </row>
    <row r="66" spans="1:111" s="34" customFormat="1" ht="27.75" customHeight="1">
      <c r="A66" s="60" t="s">
        <v>142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1"/>
      <c r="AC66" s="67" t="s">
        <v>101</v>
      </c>
      <c r="AD66" s="46"/>
      <c r="AE66" s="46"/>
      <c r="AF66" s="46"/>
      <c r="AG66" s="46"/>
      <c r="AH66" s="46"/>
      <c r="AI66" s="46" t="s">
        <v>302</v>
      </c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7">
        <f>BC67+BC72</f>
        <v>3913000</v>
      </c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>
        <f>BW67+BW72</f>
        <v>258152.86000000002</v>
      </c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>
        <f>BC66-BW66</f>
        <v>3654847.14</v>
      </c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87"/>
      <c r="DG66" s="33"/>
    </row>
    <row r="67" spans="1:110" s="21" customFormat="1" ht="22.5" customHeight="1">
      <c r="A67" s="62" t="s">
        <v>11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3"/>
      <c r="AC67" s="50" t="s">
        <v>101</v>
      </c>
      <c r="AD67" s="44"/>
      <c r="AE67" s="44"/>
      <c r="AF67" s="44"/>
      <c r="AG67" s="44"/>
      <c r="AH67" s="44"/>
      <c r="AI67" s="44" t="s">
        <v>303</v>
      </c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5">
        <f>SUM(BC68)</f>
        <v>94600</v>
      </c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>
        <f>BW68</f>
        <v>4021.08</v>
      </c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>
        <f>BC67-BW67</f>
        <v>90578.92</v>
      </c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81"/>
    </row>
    <row r="68" spans="1:111" s="21" customFormat="1" ht="75" customHeight="1">
      <c r="A68" s="62" t="s">
        <v>49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3"/>
      <c r="AC68" s="50" t="s">
        <v>101</v>
      </c>
      <c r="AD68" s="44"/>
      <c r="AE68" s="44"/>
      <c r="AF68" s="44"/>
      <c r="AG68" s="44"/>
      <c r="AH68" s="44"/>
      <c r="AI68" s="44" t="s">
        <v>304</v>
      </c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5">
        <f>BC69</f>
        <v>94600</v>
      </c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>
        <f>SUM(BW69:CN71)</f>
        <v>4021.08</v>
      </c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>
        <f>BC68-BW68</f>
        <v>90578.92</v>
      </c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81"/>
      <c r="DG68" s="28"/>
    </row>
    <row r="69" spans="1:110" ht="111.75" customHeight="1">
      <c r="A69" s="65" t="s">
        <v>234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6"/>
      <c r="AC69" s="49" t="s">
        <v>101</v>
      </c>
      <c r="AD69" s="42"/>
      <c r="AE69" s="42"/>
      <c r="AF69" s="42"/>
      <c r="AG69" s="42"/>
      <c r="AH69" s="42"/>
      <c r="AI69" s="42" t="s">
        <v>305</v>
      </c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3">
        <v>94600</v>
      </c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>
        <v>3866.86</v>
      </c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>
        <f>BC69-BW69</f>
        <v>90733.14</v>
      </c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80"/>
    </row>
    <row r="70" spans="1:110" ht="87" customHeight="1">
      <c r="A70" s="65" t="s">
        <v>235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6"/>
      <c r="AC70" s="49" t="s">
        <v>101</v>
      </c>
      <c r="AD70" s="42"/>
      <c r="AE70" s="42"/>
      <c r="AF70" s="42"/>
      <c r="AG70" s="42"/>
      <c r="AH70" s="42"/>
      <c r="AI70" s="42" t="s">
        <v>349</v>
      </c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3" t="s">
        <v>220</v>
      </c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>
        <v>154.22</v>
      </c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>
        <f>-BW70</f>
        <v>-154.22</v>
      </c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80"/>
    </row>
    <row r="71" spans="1:110" ht="83.25" customHeight="1" hidden="1">
      <c r="A71" s="65" t="s">
        <v>84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6"/>
      <c r="AC71" s="49" t="s">
        <v>101</v>
      </c>
      <c r="AD71" s="42"/>
      <c r="AE71" s="42"/>
      <c r="AF71" s="42"/>
      <c r="AG71" s="42"/>
      <c r="AH71" s="42"/>
      <c r="AI71" s="42" t="s">
        <v>350</v>
      </c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3" t="s">
        <v>220</v>
      </c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>
        <v>0</v>
      </c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>
        <f>-BW71</f>
        <v>0</v>
      </c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80"/>
    </row>
    <row r="72" spans="1:110" s="21" customFormat="1" ht="20.25" customHeight="1">
      <c r="A72" s="62" t="s">
        <v>144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3"/>
      <c r="AC72" s="50" t="s">
        <v>101</v>
      </c>
      <c r="AD72" s="44"/>
      <c r="AE72" s="44"/>
      <c r="AF72" s="44"/>
      <c r="AG72" s="44"/>
      <c r="AH72" s="44"/>
      <c r="AI72" s="44" t="s">
        <v>306</v>
      </c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5">
        <f>SUM(BC73+BC77)</f>
        <v>3818400</v>
      </c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>
        <f>BW73+BW77</f>
        <v>254131.78000000003</v>
      </c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>
        <f>BC72-BW72</f>
        <v>3564268.2199999997</v>
      </c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81"/>
    </row>
    <row r="73" spans="1:110" s="21" customFormat="1" ht="27.75" customHeight="1">
      <c r="A73" s="62" t="s">
        <v>47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3"/>
      <c r="AC73" s="50" t="s">
        <v>101</v>
      </c>
      <c r="AD73" s="44"/>
      <c r="AE73" s="44"/>
      <c r="AF73" s="44"/>
      <c r="AG73" s="44"/>
      <c r="AH73" s="44"/>
      <c r="AI73" s="44" t="s">
        <v>273</v>
      </c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5">
        <f>BC74</f>
        <v>447000</v>
      </c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>
        <f>BW74</f>
        <v>152576.35</v>
      </c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>
        <f>BC73-BW73</f>
        <v>294423.65</v>
      </c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81"/>
    </row>
    <row r="74" spans="1:110" s="21" customFormat="1" ht="49.5" customHeight="1">
      <c r="A74" s="62" t="s">
        <v>42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3"/>
      <c r="AC74" s="50" t="s">
        <v>101</v>
      </c>
      <c r="AD74" s="44"/>
      <c r="AE74" s="44"/>
      <c r="AF74" s="44"/>
      <c r="AG74" s="44"/>
      <c r="AH74" s="44"/>
      <c r="AI74" s="44" t="s">
        <v>346</v>
      </c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5">
        <f>BC75</f>
        <v>447000</v>
      </c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>
        <f>SUM(BW75:CN76)</f>
        <v>152576.35</v>
      </c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>
        <f>BC74-BW74</f>
        <v>294423.65</v>
      </c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81"/>
    </row>
    <row r="75" spans="1:110" ht="97.5" customHeight="1">
      <c r="A75" s="65" t="s">
        <v>233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6"/>
      <c r="AC75" s="49" t="s">
        <v>101</v>
      </c>
      <c r="AD75" s="42"/>
      <c r="AE75" s="42"/>
      <c r="AF75" s="42"/>
      <c r="AG75" s="42"/>
      <c r="AH75" s="42"/>
      <c r="AI75" s="42" t="s">
        <v>347</v>
      </c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3">
        <v>447000</v>
      </c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>
        <v>152402.29</v>
      </c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>
        <f>BC75-BW75</f>
        <v>294597.70999999996</v>
      </c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80"/>
    </row>
    <row r="76" spans="1:110" ht="70.5" customHeight="1">
      <c r="A76" s="65" t="s">
        <v>365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6"/>
      <c r="AC76" s="49" t="s">
        <v>101</v>
      </c>
      <c r="AD76" s="42"/>
      <c r="AE76" s="42"/>
      <c r="AF76" s="42"/>
      <c r="AG76" s="42"/>
      <c r="AH76" s="42"/>
      <c r="AI76" s="42" t="s">
        <v>362</v>
      </c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3" t="s">
        <v>220</v>
      </c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>
        <v>174.06</v>
      </c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>
        <f>-BW76</f>
        <v>-174.06</v>
      </c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80"/>
    </row>
    <row r="77" spans="1:110" s="21" customFormat="1" ht="30" customHeight="1">
      <c r="A77" s="62" t="s">
        <v>48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3"/>
      <c r="AC77" s="50" t="s">
        <v>101</v>
      </c>
      <c r="AD77" s="44"/>
      <c r="AE77" s="44"/>
      <c r="AF77" s="44"/>
      <c r="AG77" s="44"/>
      <c r="AH77" s="44"/>
      <c r="AI77" s="44" t="s">
        <v>352</v>
      </c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5">
        <f>BC78</f>
        <v>3371400</v>
      </c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>
        <f>BW78</f>
        <v>101555.43000000001</v>
      </c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>
        <f>BC77-BW77</f>
        <v>3269844.57</v>
      </c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81"/>
    </row>
    <row r="78" spans="1:110" s="21" customFormat="1" ht="68.25" customHeight="1">
      <c r="A78" s="62" t="s">
        <v>46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3"/>
      <c r="AC78" s="50" t="s">
        <v>101</v>
      </c>
      <c r="AD78" s="44"/>
      <c r="AE78" s="44"/>
      <c r="AF78" s="44"/>
      <c r="AG78" s="44"/>
      <c r="AH78" s="44"/>
      <c r="AI78" s="44" t="s">
        <v>351</v>
      </c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5">
        <f>BC79</f>
        <v>3371400</v>
      </c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>
        <f>SUM(BW79:CN82)</f>
        <v>101555.43000000001</v>
      </c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>
        <f>BC78-BW78</f>
        <v>3269844.57</v>
      </c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81"/>
    </row>
    <row r="79" spans="1:110" ht="111" customHeight="1">
      <c r="A79" s="65" t="s">
        <v>232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6"/>
      <c r="AC79" s="49" t="s">
        <v>101</v>
      </c>
      <c r="AD79" s="42"/>
      <c r="AE79" s="42"/>
      <c r="AF79" s="42"/>
      <c r="AG79" s="42"/>
      <c r="AH79" s="42"/>
      <c r="AI79" s="42" t="s">
        <v>353</v>
      </c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3">
        <v>3371400</v>
      </c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>
        <v>98724.03</v>
      </c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>
        <f>BC79-BW79</f>
        <v>3272675.97</v>
      </c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80"/>
    </row>
    <row r="80" spans="1:110" ht="84.75" customHeight="1">
      <c r="A80" s="65" t="s">
        <v>236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6"/>
      <c r="AC80" s="49" t="s">
        <v>101</v>
      </c>
      <c r="AD80" s="42"/>
      <c r="AE80" s="42"/>
      <c r="AF80" s="42"/>
      <c r="AG80" s="42"/>
      <c r="AH80" s="42"/>
      <c r="AI80" s="42" t="s">
        <v>355</v>
      </c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3" t="s">
        <v>220</v>
      </c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>
        <v>2385.6</v>
      </c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>
        <f>-BW80</f>
        <v>-2385.6</v>
      </c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80"/>
    </row>
    <row r="81" spans="1:110" s="23" customFormat="1" ht="109.5" customHeight="1">
      <c r="A81" s="65" t="s">
        <v>366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6"/>
      <c r="AC81" s="49" t="s">
        <v>101</v>
      </c>
      <c r="AD81" s="42"/>
      <c r="AE81" s="42"/>
      <c r="AF81" s="42"/>
      <c r="AG81" s="42"/>
      <c r="AH81" s="42"/>
      <c r="AI81" s="42" t="s">
        <v>354</v>
      </c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3" t="s">
        <v>220</v>
      </c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>
        <v>445.8</v>
      </c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>
        <f>-BW81</f>
        <v>-445.8</v>
      </c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80"/>
    </row>
    <row r="82" spans="1:110" s="23" customFormat="1" ht="80.25" customHeight="1" hidden="1">
      <c r="A82" s="65" t="s">
        <v>36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6"/>
      <c r="AC82" s="59"/>
      <c r="AD82" s="58"/>
      <c r="AE82" s="58"/>
      <c r="AF82" s="58"/>
      <c r="AG82" s="58"/>
      <c r="AH82" s="58"/>
      <c r="AI82" s="42" t="s">
        <v>211</v>
      </c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3" t="s">
        <v>220</v>
      </c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>
        <f>BW82</f>
        <v>0</v>
      </c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80"/>
    </row>
    <row r="83" spans="1:111" s="35" customFormat="1" ht="21.75" customHeight="1">
      <c r="A83" s="60" t="s">
        <v>145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1"/>
      <c r="AC83" s="67" t="s">
        <v>101</v>
      </c>
      <c r="AD83" s="46"/>
      <c r="AE83" s="46"/>
      <c r="AF83" s="46"/>
      <c r="AG83" s="46"/>
      <c r="AH83" s="46"/>
      <c r="AI83" s="46" t="s">
        <v>307</v>
      </c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7">
        <f>BC84</f>
        <v>70000</v>
      </c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>
        <f>BW84</f>
        <v>28150</v>
      </c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>
        <f>BC83-BW83</f>
        <v>41850</v>
      </c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87"/>
      <c r="DG83" s="33"/>
    </row>
    <row r="84" spans="1:110" ht="69" customHeight="1">
      <c r="A84" s="65" t="s">
        <v>356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6"/>
      <c r="AC84" s="49" t="s">
        <v>101</v>
      </c>
      <c r="AD84" s="42"/>
      <c r="AE84" s="42"/>
      <c r="AF84" s="42"/>
      <c r="AG84" s="42"/>
      <c r="AH84" s="42"/>
      <c r="AI84" s="42" t="s">
        <v>308</v>
      </c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3">
        <f>BC85</f>
        <v>70000</v>
      </c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>
        <f>BW85</f>
        <v>28150</v>
      </c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>
        <f>BC84-BW84</f>
        <v>41850</v>
      </c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80"/>
    </row>
    <row r="85" spans="1:110" ht="106.5" customHeight="1">
      <c r="A85" s="65" t="s">
        <v>0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6"/>
      <c r="AC85" s="49" t="s">
        <v>101</v>
      </c>
      <c r="AD85" s="42"/>
      <c r="AE85" s="42"/>
      <c r="AF85" s="42"/>
      <c r="AG85" s="42"/>
      <c r="AH85" s="42"/>
      <c r="AI85" s="42" t="s">
        <v>309</v>
      </c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3">
        <v>70000</v>
      </c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>
        <f>BW86+BW87</f>
        <v>28150</v>
      </c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>
        <f>BC85-BW85</f>
        <v>41850</v>
      </c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80"/>
    </row>
    <row r="86" spans="1:110" ht="105" customHeight="1">
      <c r="A86" s="65" t="s">
        <v>0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6"/>
      <c r="AC86" s="49" t="s">
        <v>101</v>
      </c>
      <c r="AD86" s="42"/>
      <c r="AE86" s="42"/>
      <c r="AF86" s="42"/>
      <c r="AG86" s="42"/>
      <c r="AH86" s="42"/>
      <c r="AI86" s="42" t="s">
        <v>310</v>
      </c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3" t="s">
        <v>220</v>
      </c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>
        <v>28150</v>
      </c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>
        <f>-BW86</f>
        <v>-28150</v>
      </c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80"/>
    </row>
    <row r="87" spans="1:110" ht="93" customHeight="1" hidden="1">
      <c r="A87" s="65" t="s">
        <v>0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6"/>
      <c r="AC87" s="49" t="s">
        <v>101</v>
      </c>
      <c r="AD87" s="42"/>
      <c r="AE87" s="42"/>
      <c r="AF87" s="42"/>
      <c r="AG87" s="42"/>
      <c r="AH87" s="42"/>
      <c r="AI87" s="42" t="s">
        <v>9</v>
      </c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3" t="s">
        <v>220</v>
      </c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>
        <v>0</v>
      </c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>
        <f>-BW87</f>
        <v>0</v>
      </c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80"/>
    </row>
    <row r="88" spans="1:110" s="21" customFormat="1" ht="54" customHeight="1" hidden="1">
      <c r="A88" s="62" t="s">
        <v>225</v>
      </c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3"/>
      <c r="AC88" s="50" t="s">
        <v>101</v>
      </c>
      <c r="AD88" s="44"/>
      <c r="AE88" s="44"/>
      <c r="AF88" s="44"/>
      <c r="AG88" s="44"/>
      <c r="AH88" s="44"/>
      <c r="AI88" s="44" t="s">
        <v>226</v>
      </c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5" t="str">
        <f>BC89</f>
        <v>-</v>
      </c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>
        <f>BW89</f>
        <v>0</v>
      </c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>
        <f aca="true" t="shared" si="3" ref="CO88:CO93">-BW88</f>
        <v>0</v>
      </c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81"/>
    </row>
    <row r="89" spans="1:110" s="21" customFormat="1" ht="15" customHeight="1" hidden="1">
      <c r="A89" s="62" t="s">
        <v>1</v>
      </c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3"/>
      <c r="AC89" s="50" t="s">
        <v>101</v>
      </c>
      <c r="AD89" s="44"/>
      <c r="AE89" s="44"/>
      <c r="AF89" s="44"/>
      <c r="AG89" s="44"/>
      <c r="AH89" s="44"/>
      <c r="AI89" s="44" t="s">
        <v>227</v>
      </c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5" t="str">
        <f>BC90</f>
        <v>-</v>
      </c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>
        <f>BW90</f>
        <v>0</v>
      </c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>
        <f t="shared" si="3"/>
        <v>0</v>
      </c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81"/>
    </row>
    <row r="90" spans="1:110" ht="32.25" customHeight="1" hidden="1">
      <c r="A90" s="65" t="s">
        <v>228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6"/>
      <c r="AC90" s="49" t="s">
        <v>101</v>
      </c>
      <c r="AD90" s="42"/>
      <c r="AE90" s="42"/>
      <c r="AF90" s="42"/>
      <c r="AG90" s="42"/>
      <c r="AH90" s="42"/>
      <c r="AI90" s="42" t="s">
        <v>229</v>
      </c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3" t="s">
        <v>220</v>
      </c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>
        <f>BW91</f>
        <v>0</v>
      </c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>
        <f t="shared" si="3"/>
        <v>0</v>
      </c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80"/>
    </row>
    <row r="91" spans="1:110" ht="42.75" customHeight="1" hidden="1">
      <c r="A91" s="65" t="s">
        <v>2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6"/>
      <c r="AC91" s="49" t="s">
        <v>101</v>
      </c>
      <c r="AD91" s="42"/>
      <c r="AE91" s="42"/>
      <c r="AF91" s="42"/>
      <c r="AG91" s="42"/>
      <c r="AH91" s="42"/>
      <c r="AI91" s="42" t="s">
        <v>256</v>
      </c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3" t="s">
        <v>220</v>
      </c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>
        <f>BW93+BW92</f>
        <v>0</v>
      </c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>
        <f t="shared" si="3"/>
        <v>0</v>
      </c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80"/>
    </row>
    <row r="92" spans="1:110" s="23" customFormat="1" ht="60" customHeight="1" hidden="1">
      <c r="A92" s="54" t="s">
        <v>230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5"/>
      <c r="AC92" s="59" t="s">
        <v>101</v>
      </c>
      <c r="AD92" s="58"/>
      <c r="AE92" s="58"/>
      <c r="AF92" s="58"/>
      <c r="AG92" s="58"/>
      <c r="AH92" s="58"/>
      <c r="AI92" s="58" t="s">
        <v>257</v>
      </c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48" t="s">
        <v>220</v>
      </c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>
        <v>0</v>
      </c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3">
        <f t="shared" si="3"/>
        <v>0</v>
      </c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80"/>
    </row>
    <row r="93" spans="1:110" s="23" customFormat="1" ht="23.25" customHeight="1" hidden="1">
      <c r="A93" s="54" t="s">
        <v>230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5"/>
      <c r="AC93" s="59" t="s">
        <v>101</v>
      </c>
      <c r="AD93" s="58"/>
      <c r="AE93" s="58"/>
      <c r="AF93" s="58"/>
      <c r="AG93" s="58"/>
      <c r="AH93" s="58"/>
      <c r="AI93" s="58" t="s">
        <v>242</v>
      </c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48" t="s">
        <v>220</v>
      </c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>
        <v>0</v>
      </c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3">
        <f t="shared" si="3"/>
        <v>0</v>
      </c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80"/>
    </row>
    <row r="94" spans="1:111" s="35" customFormat="1" ht="54" customHeight="1">
      <c r="A94" s="60" t="s">
        <v>146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1"/>
      <c r="AC94" s="67" t="s">
        <v>101</v>
      </c>
      <c r="AD94" s="46"/>
      <c r="AE94" s="46"/>
      <c r="AF94" s="46"/>
      <c r="AG94" s="46"/>
      <c r="AH94" s="46"/>
      <c r="AI94" s="46" t="s">
        <v>88</v>
      </c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7">
        <f>BC95+BC102</f>
        <v>491300</v>
      </c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>
        <f>BW95</f>
        <v>146271.78</v>
      </c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>
        <f aca="true" t="shared" si="4" ref="CO94:CO101">BC94-BW94</f>
        <v>345028.22</v>
      </c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87"/>
      <c r="DG94" s="33"/>
    </row>
    <row r="95" spans="1:110" s="21" customFormat="1" ht="129" customHeight="1">
      <c r="A95" s="62" t="s">
        <v>56</v>
      </c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3"/>
      <c r="AC95" s="50" t="s">
        <v>101</v>
      </c>
      <c r="AD95" s="44"/>
      <c r="AE95" s="44"/>
      <c r="AF95" s="44"/>
      <c r="AG95" s="44"/>
      <c r="AH95" s="44"/>
      <c r="AI95" s="44" t="s">
        <v>89</v>
      </c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5">
        <f>BC96+BC98+BC100</f>
        <v>491300</v>
      </c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51">
        <f>BW98+BW100</f>
        <v>146271.78</v>
      </c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3"/>
      <c r="CO95" s="45">
        <f t="shared" si="4"/>
        <v>345028.22</v>
      </c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81"/>
    </row>
    <row r="96" spans="1:110" s="21" customFormat="1" ht="99" customHeight="1" hidden="1">
      <c r="A96" s="62" t="s">
        <v>3</v>
      </c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3"/>
      <c r="AC96" s="50" t="s">
        <v>101</v>
      </c>
      <c r="AD96" s="44"/>
      <c r="AE96" s="44"/>
      <c r="AF96" s="44"/>
      <c r="AG96" s="44"/>
      <c r="AH96" s="44"/>
      <c r="AI96" s="44" t="s">
        <v>311</v>
      </c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5">
        <f>BC97</f>
        <v>0</v>
      </c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>
        <f>BW97</f>
        <v>0</v>
      </c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>
        <f t="shared" si="4"/>
        <v>0</v>
      </c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81"/>
    </row>
    <row r="97" spans="1:110" ht="105.75" customHeight="1" hidden="1">
      <c r="A97" s="65" t="s">
        <v>4</v>
      </c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6"/>
      <c r="AC97" s="49" t="s">
        <v>101</v>
      </c>
      <c r="AD97" s="42"/>
      <c r="AE97" s="42"/>
      <c r="AF97" s="42"/>
      <c r="AG97" s="42"/>
      <c r="AH97" s="42"/>
      <c r="AI97" s="42" t="s">
        <v>312</v>
      </c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>
        <v>0</v>
      </c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>
        <f t="shared" si="4"/>
        <v>0</v>
      </c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80"/>
    </row>
    <row r="98" spans="1:110" s="21" customFormat="1" ht="120.75" customHeight="1">
      <c r="A98" s="62" t="s">
        <v>45</v>
      </c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3"/>
      <c r="AC98" s="50" t="s">
        <v>101</v>
      </c>
      <c r="AD98" s="44"/>
      <c r="AE98" s="44"/>
      <c r="AF98" s="44"/>
      <c r="AG98" s="44"/>
      <c r="AH98" s="44"/>
      <c r="AI98" s="44" t="s">
        <v>44</v>
      </c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5">
        <v>0</v>
      </c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>
        <f>BW99</f>
        <v>304.47</v>
      </c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>
        <f t="shared" si="4"/>
        <v>-304.47</v>
      </c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81"/>
    </row>
    <row r="99" spans="1:110" ht="96" customHeight="1">
      <c r="A99" s="65" t="s">
        <v>43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6"/>
      <c r="AC99" s="49" t="s">
        <v>101</v>
      </c>
      <c r="AD99" s="42"/>
      <c r="AE99" s="42"/>
      <c r="AF99" s="42"/>
      <c r="AG99" s="42"/>
      <c r="AH99" s="42"/>
      <c r="AI99" s="42" t="s">
        <v>297</v>
      </c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3">
        <v>0</v>
      </c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>
        <v>304.47</v>
      </c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>
        <f t="shared" si="4"/>
        <v>-304.47</v>
      </c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80"/>
    </row>
    <row r="100" spans="1:110" s="21" customFormat="1" ht="70.5" customHeight="1">
      <c r="A100" s="62" t="s">
        <v>143</v>
      </c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3"/>
      <c r="AC100" s="50" t="s">
        <v>101</v>
      </c>
      <c r="AD100" s="44"/>
      <c r="AE100" s="44"/>
      <c r="AF100" s="44"/>
      <c r="AG100" s="44"/>
      <c r="AH100" s="44"/>
      <c r="AI100" s="44" t="s">
        <v>322</v>
      </c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5">
        <f>BC101</f>
        <v>491300</v>
      </c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>
        <f>BW101</f>
        <v>145967.31</v>
      </c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>
        <f t="shared" si="4"/>
        <v>345332.69</v>
      </c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81"/>
    </row>
    <row r="101" spans="1:110" ht="53.25" customHeight="1">
      <c r="A101" s="65" t="s">
        <v>85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6"/>
      <c r="AC101" s="49" t="s">
        <v>101</v>
      </c>
      <c r="AD101" s="42"/>
      <c r="AE101" s="42"/>
      <c r="AF101" s="42"/>
      <c r="AG101" s="42"/>
      <c r="AH101" s="42"/>
      <c r="AI101" s="42" t="s">
        <v>321</v>
      </c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3">
        <v>491300</v>
      </c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>
        <v>145967.31</v>
      </c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>
        <f t="shared" si="4"/>
        <v>345332.69</v>
      </c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80"/>
    </row>
    <row r="102" spans="1:110" s="21" customFormat="1" ht="39" customHeight="1" hidden="1">
      <c r="A102" s="62" t="s">
        <v>93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3"/>
      <c r="AC102" s="50" t="s">
        <v>101</v>
      </c>
      <c r="AD102" s="44"/>
      <c r="AE102" s="44"/>
      <c r="AF102" s="44"/>
      <c r="AG102" s="44"/>
      <c r="AH102" s="44"/>
      <c r="AI102" s="44" t="s">
        <v>92</v>
      </c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5">
        <f>BC103</f>
        <v>0</v>
      </c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 t="str">
        <f>BW103</f>
        <v>-</v>
      </c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>
        <f>BC102</f>
        <v>0</v>
      </c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81"/>
    </row>
    <row r="103" spans="1:110" s="21" customFormat="1" ht="66" customHeight="1" hidden="1">
      <c r="A103" s="62" t="s">
        <v>345</v>
      </c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3"/>
      <c r="AC103" s="50" t="s">
        <v>101</v>
      </c>
      <c r="AD103" s="44"/>
      <c r="AE103" s="44"/>
      <c r="AF103" s="44"/>
      <c r="AG103" s="44"/>
      <c r="AH103" s="44"/>
      <c r="AI103" s="44" t="s">
        <v>94</v>
      </c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5">
        <f>BC104</f>
        <v>0</v>
      </c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 t="str">
        <f>BW104</f>
        <v>-</v>
      </c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>
        <f>BC103</f>
        <v>0</v>
      </c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81"/>
    </row>
    <row r="104" spans="1:110" ht="60" customHeight="1" hidden="1">
      <c r="A104" s="65" t="s">
        <v>16</v>
      </c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6"/>
      <c r="AC104" s="49" t="s">
        <v>101</v>
      </c>
      <c r="AD104" s="42"/>
      <c r="AE104" s="42"/>
      <c r="AF104" s="42"/>
      <c r="AG104" s="42"/>
      <c r="AH104" s="42"/>
      <c r="AI104" s="42" t="s">
        <v>95</v>
      </c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 t="s">
        <v>220</v>
      </c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>
        <f>BC104</f>
        <v>0</v>
      </c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80"/>
    </row>
    <row r="105" spans="1:111" s="35" customFormat="1" ht="38.25" customHeight="1" hidden="1">
      <c r="A105" s="60" t="s">
        <v>243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1"/>
      <c r="AC105" s="67" t="s">
        <v>101</v>
      </c>
      <c r="AD105" s="46"/>
      <c r="AE105" s="46"/>
      <c r="AF105" s="46"/>
      <c r="AG105" s="46"/>
      <c r="AH105" s="46"/>
      <c r="AI105" s="46" t="s">
        <v>313</v>
      </c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7">
        <f>BC106</f>
        <v>0</v>
      </c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>
        <f>BW106</f>
        <v>0</v>
      </c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>
        <f>BC105-BW105</f>
        <v>0</v>
      </c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87"/>
      <c r="DG105" s="33"/>
    </row>
    <row r="106" spans="1:110" s="21" customFormat="1" ht="84" customHeight="1" hidden="1">
      <c r="A106" s="62" t="s">
        <v>74</v>
      </c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7"/>
      <c r="AC106" s="50" t="s">
        <v>101</v>
      </c>
      <c r="AD106" s="44"/>
      <c r="AE106" s="44"/>
      <c r="AF106" s="44"/>
      <c r="AG106" s="44"/>
      <c r="AH106" s="44"/>
      <c r="AI106" s="44" t="s">
        <v>314</v>
      </c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5">
        <f>BC107</f>
        <v>0</v>
      </c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>
        <f>BW107</f>
        <v>0</v>
      </c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>
        <f>BC106-BW106</f>
        <v>0</v>
      </c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81"/>
    </row>
    <row r="107" spans="1:110" s="21" customFormat="1" ht="51" customHeight="1" hidden="1">
      <c r="A107" s="62" t="s">
        <v>244</v>
      </c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7"/>
      <c r="AC107" s="50" t="s">
        <v>101</v>
      </c>
      <c r="AD107" s="44"/>
      <c r="AE107" s="44"/>
      <c r="AF107" s="44"/>
      <c r="AG107" s="44"/>
      <c r="AH107" s="44"/>
      <c r="AI107" s="44" t="s">
        <v>315</v>
      </c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5">
        <f>BC108</f>
        <v>0</v>
      </c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>
        <f>BW108</f>
        <v>0</v>
      </c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>
        <f>BC107-BW107</f>
        <v>0</v>
      </c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81"/>
    </row>
    <row r="108" spans="1:110" ht="60" customHeight="1" hidden="1">
      <c r="A108" s="65" t="s">
        <v>245</v>
      </c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7"/>
      <c r="AC108" s="49" t="s">
        <v>101</v>
      </c>
      <c r="AD108" s="42"/>
      <c r="AE108" s="42"/>
      <c r="AF108" s="42"/>
      <c r="AG108" s="42"/>
      <c r="AH108" s="42"/>
      <c r="AI108" s="42" t="s">
        <v>316</v>
      </c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>
        <f>BC108-BW108</f>
        <v>0</v>
      </c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80"/>
    </row>
    <row r="109" spans="1:111" s="35" customFormat="1" ht="21.75" customHeight="1">
      <c r="A109" s="60" t="s">
        <v>8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1"/>
      <c r="AC109" s="67" t="s">
        <v>101</v>
      </c>
      <c r="AD109" s="46"/>
      <c r="AE109" s="46"/>
      <c r="AF109" s="46"/>
      <c r="AG109" s="46"/>
      <c r="AH109" s="46"/>
      <c r="AI109" s="46" t="s">
        <v>317</v>
      </c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7">
        <f>BC110+BC112</f>
        <v>8000</v>
      </c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 t="str">
        <f>BW112</f>
        <v>-</v>
      </c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>
        <f>BC109</f>
        <v>8000</v>
      </c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87"/>
      <c r="DG109" s="33"/>
    </row>
    <row r="110" spans="1:110" s="21" customFormat="1" ht="67.5" customHeight="1" hidden="1">
      <c r="A110" s="62" t="s">
        <v>276</v>
      </c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3"/>
      <c r="AC110" s="50" t="s">
        <v>101</v>
      </c>
      <c r="AD110" s="44"/>
      <c r="AE110" s="44"/>
      <c r="AF110" s="44"/>
      <c r="AG110" s="44"/>
      <c r="AH110" s="44"/>
      <c r="AI110" s="44" t="s">
        <v>344</v>
      </c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5">
        <f>BC111</f>
        <v>0</v>
      </c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>
        <f>BW111</f>
        <v>0</v>
      </c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 t="s">
        <v>220</v>
      </c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81"/>
    </row>
    <row r="111" spans="1:110" ht="67.5" customHeight="1" hidden="1">
      <c r="A111" s="65" t="s">
        <v>279</v>
      </c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6"/>
      <c r="AC111" s="49" t="s">
        <v>101</v>
      </c>
      <c r="AD111" s="42"/>
      <c r="AE111" s="42"/>
      <c r="AF111" s="42"/>
      <c r="AG111" s="42"/>
      <c r="AH111" s="42"/>
      <c r="AI111" s="42" t="s">
        <v>280</v>
      </c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3">
        <v>0</v>
      </c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>
        <v>0</v>
      </c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 t="s">
        <v>220</v>
      </c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80"/>
    </row>
    <row r="112" spans="1:110" s="21" customFormat="1" ht="36" customHeight="1">
      <c r="A112" s="62" t="s">
        <v>252</v>
      </c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3"/>
      <c r="AC112" s="50" t="s">
        <v>101</v>
      </c>
      <c r="AD112" s="44"/>
      <c r="AE112" s="44"/>
      <c r="AF112" s="44"/>
      <c r="AG112" s="44"/>
      <c r="AH112" s="44"/>
      <c r="AI112" s="44" t="s">
        <v>318</v>
      </c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5">
        <f>BC114</f>
        <v>8000</v>
      </c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 t="s">
        <v>220</v>
      </c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>
        <f>BC112</f>
        <v>8000</v>
      </c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81"/>
    </row>
    <row r="113" spans="1:110" ht="58.5" customHeight="1" hidden="1">
      <c r="A113" s="65" t="s">
        <v>86</v>
      </c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6"/>
      <c r="AC113" s="49" t="s">
        <v>101</v>
      </c>
      <c r="AD113" s="42"/>
      <c r="AE113" s="42"/>
      <c r="AF113" s="42"/>
      <c r="AG113" s="42"/>
      <c r="AH113" s="42"/>
      <c r="AI113" s="42" t="s">
        <v>392</v>
      </c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3" t="s">
        <v>220</v>
      </c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>
        <f>-BW113</f>
        <v>0</v>
      </c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80"/>
    </row>
    <row r="114" spans="1:110" ht="58.5" customHeight="1">
      <c r="A114" s="65" t="s">
        <v>86</v>
      </c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6"/>
      <c r="AC114" s="49" t="s">
        <v>101</v>
      </c>
      <c r="AD114" s="42"/>
      <c r="AE114" s="42"/>
      <c r="AF114" s="42"/>
      <c r="AG114" s="42"/>
      <c r="AH114" s="42"/>
      <c r="AI114" s="42" t="s">
        <v>319</v>
      </c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3">
        <v>8000</v>
      </c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 t="s">
        <v>220</v>
      </c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>
        <f>BC114</f>
        <v>8000</v>
      </c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80"/>
    </row>
    <row r="115" spans="1:111" s="35" customFormat="1" ht="30" customHeight="1">
      <c r="A115" s="60" t="s">
        <v>147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1"/>
      <c r="AC115" s="67" t="s">
        <v>101</v>
      </c>
      <c r="AD115" s="46"/>
      <c r="AE115" s="46"/>
      <c r="AF115" s="46"/>
      <c r="AG115" s="46"/>
      <c r="AH115" s="46"/>
      <c r="AI115" s="46" t="s">
        <v>320</v>
      </c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7">
        <f>BC118+BC120</f>
        <v>120000</v>
      </c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>
        <f>BW116+BW120</f>
        <v>200</v>
      </c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>
        <f>BC115-BW115</f>
        <v>119800</v>
      </c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87"/>
      <c r="DG115" s="33"/>
    </row>
    <row r="116" spans="1:110" s="21" customFormat="1" ht="20.25" customHeight="1" hidden="1">
      <c r="A116" s="62" t="s">
        <v>255</v>
      </c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3"/>
      <c r="AC116" s="50"/>
      <c r="AD116" s="44"/>
      <c r="AE116" s="44"/>
      <c r="AF116" s="44"/>
      <c r="AG116" s="44"/>
      <c r="AH116" s="44"/>
      <c r="AI116" s="44" t="s">
        <v>66</v>
      </c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5" t="str">
        <f>BC117</f>
        <v>-</v>
      </c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>
        <f>BW117</f>
        <v>0</v>
      </c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>
        <f>CO117</f>
        <v>0</v>
      </c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81"/>
    </row>
    <row r="117" spans="1:110" ht="33.75" customHeight="1" hidden="1">
      <c r="A117" s="65" t="s">
        <v>37</v>
      </c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6"/>
      <c r="AC117" s="49"/>
      <c r="AD117" s="42"/>
      <c r="AE117" s="42"/>
      <c r="AF117" s="42"/>
      <c r="AG117" s="42"/>
      <c r="AH117" s="42"/>
      <c r="AI117" s="42" t="s">
        <v>253</v>
      </c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3" t="s">
        <v>220</v>
      </c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>
        <f>-BW117</f>
        <v>0</v>
      </c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80"/>
    </row>
    <row r="118" spans="1:110" s="21" customFormat="1" ht="15" customHeight="1" hidden="1">
      <c r="A118" s="62" t="s">
        <v>247</v>
      </c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3"/>
      <c r="AC118" s="50" t="s">
        <v>101</v>
      </c>
      <c r="AD118" s="44"/>
      <c r="AE118" s="44"/>
      <c r="AF118" s="44"/>
      <c r="AG118" s="44"/>
      <c r="AH118" s="44"/>
      <c r="AI118" s="44" t="s">
        <v>152</v>
      </c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5">
        <f>BC119</f>
        <v>0</v>
      </c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>
        <f>BW119</f>
        <v>0</v>
      </c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>
        <f>BC118-BW118</f>
        <v>0</v>
      </c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81"/>
    </row>
    <row r="119" spans="1:110" ht="30" customHeight="1" hidden="1">
      <c r="A119" s="65" t="s">
        <v>148</v>
      </c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6"/>
      <c r="AC119" s="49" t="s">
        <v>101</v>
      </c>
      <c r="AD119" s="42"/>
      <c r="AE119" s="42"/>
      <c r="AF119" s="42"/>
      <c r="AG119" s="42"/>
      <c r="AH119" s="42"/>
      <c r="AI119" s="42" t="s">
        <v>151</v>
      </c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3">
        <v>0</v>
      </c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>
        <v>0</v>
      </c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>
        <f>BC119-BW119</f>
        <v>0</v>
      </c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80"/>
    </row>
    <row r="120" spans="1:110" s="21" customFormat="1" ht="24.75" customHeight="1">
      <c r="A120" s="62" t="s">
        <v>246</v>
      </c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3"/>
      <c r="AC120" s="50" t="s">
        <v>101</v>
      </c>
      <c r="AD120" s="44"/>
      <c r="AE120" s="44"/>
      <c r="AF120" s="44"/>
      <c r="AG120" s="44"/>
      <c r="AH120" s="44"/>
      <c r="AI120" s="44" t="s">
        <v>323</v>
      </c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5">
        <f>BC121</f>
        <v>120000</v>
      </c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>
        <f>BW121</f>
        <v>200</v>
      </c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>
        <f>BC120-BW120</f>
        <v>119800</v>
      </c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81"/>
    </row>
    <row r="121" spans="1:110" ht="45.75" customHeight="1">
      <c r="A121" s="65" t="s">
        <v>38</v>
      </c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6"/>
      <c r="AC121" s="49" t="s">
        <v>101</v>
      </c>
      <c r="AD121" s="42"/>
      <c r="AE121" s="42"/>
      <c r="AF121" s="42"/>
      <c r="AG121" s="42"/>
      <c r="AH121" s="42"/>
      <c r="AI121" s="42" t="s">
        <v>324</v>
      </c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3">
        <v>120000</v>
      </c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>
        <v>200</v>
      </c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>
        <f>BC121-BW121</f>
        <v>119800</v>
      </c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80"/>
    </row>
    <row r="122" spans="1:110" s="21" customFormat="1" ht="15" customHeight="1" hidden="1">
      <c r="A122" s="62" t="s">
        <v>18</v>
      </c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3"/>
      <c r="AC122" s="50" t="s">
        <v>101</v>
      </c>
      <c r="AD122" s="44"/>
      <c r="AE122" s="44"/>
      <c r="AF122" s="44"/>
      <c r="AG122" s="44"/>
      <c r="AH122" s="44"/>
      <c r="AI122" s="44" t="s">
        <v>15</v>
      </c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5">
        <f>BC123</f>
        <v>-546000</v>
      </c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>
        <f>BW123</f>
        <v>0</v>
      </c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 t="s">
        <v>220</v>
      </c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81"/>
    </row>
    <row r="123" spans="1:110" ht="9.75" customHeight="1" hidden="1">
      <c r="A123" s="65" t="s">
        <v>17</v>
      </c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6"/>
      <c r="AC123" s="49" t="s">
        <v>101</v>
      </c>
      <c r="AD123" s="42"/>
      <c r="AE123" s="42"/>
      <c r="AF123" s="42"/>
      <c r="AG123" s="42"/>
      <c r="AH123" s="42"/>
      <c r="AI123" s="42" t="s">
        <v>258</v>
      </c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3">
        <v>-546000</v>
      </c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>
        <v>0</v>
      </c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 t="s">
        <v>220</v>
      </c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80"/>
    </row>
    <row r="124" spans="1:110" s="36" customFormat="1" ht="24" customHeight="1">
      <c r="A124" s="117" t="s">
        <v>149</v>
      </c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8"/>
      <c r="AC124" s="150" t="s">
        <v>101</v>
      </c>
      <c r="AD124" s="91"/>
      <c r="AE124" s="91"/>
      <c r="AF124" s="91"/>
      <c r="AG124" s="91"/>
      <c r="AH124" s="91"/>
      <c r="AI124" s="91" t="s">
        <v>325</v>
      </c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0">
        <f>BC125+BC139</f>
        <v>17690500</v>
      </c>
      <c r="BD124" s="90"/>
      <c r="BE124" s="90"/>
      <c r="BF124" s="90"/>
      <c r="BG124" s="90"/>
      <c r="BH124" s="90"/>
      <c r="BI124" s="90"/>
      <c r="BJ124" s="90"/>
      <c r="BK124" s="90"/>
      <c r="BL124" s="90"/>
      <c r="BM124" s="90"/>
      <c r="BN124" s="90"/>
      <c r="BO124" s="90"/>
      <c r="BP124" s="90"/>
      <c r="BQ124" s="90"/>
      <c r="BR124" s="90"/>
      <c r="BS124" s="90"/>
      <c r="BT124" s="90"/>
      <c r="BU124" s="90"/>
      <c r="BV124" s="90"/>
      <c r="BW124" s="90">
        <f>BW125+BW129+BW139</f>
        <v>582700</v>
      </c>
      <c r="BX124" s="90"/>
      <c r="BY124" s="90"/>
      <c r="BZ124" s="90"/>
      <c r="CA124" s="90"/>
      <c r="CB124" s="90"/>
      <c r="CC124" s="90"/>
      <c r="CD124" s="90"/>
      <c r="CE124" s="90"/>
      <c r="CF124" s="90"/>
      <c r="CG124" s="90"/>
      <c r="CH124" s="90"/>
      <c r="CI124" s="90"/>
      <c r="CJ124" s="90"/>
      <c r="CK124" s="90"/>
      <c r="CL124" s="90"/>
      <c r="CM124" s="90"/>
      <c r="CN124" s="90"/>
      <c r="CO124" s="90">
        <f>BC124-BW124</f>
        <v>17107800</v>
      </c>
      <c r="CP124" s="90"/>
      <c r="CQ124" s="90"/>
      <c r="CR124" s="90"/>
      <c r="CS124" s="90"/>
      <c r="CT124" s="90"/>
      <c r="CU124" s="90"/>
      <c r="CV124" s="90"/>
      <c r="CW124" s="90"/>
      <c r="CX124" s="90"/>
      <c r="CY124" s="90"/>
      <c r="CZ124" s="90"/>
      <c r="DA124" s="90"/>
      <c r="DB124" s="90"/>
      <c r="DC124" s="90"/>
      <c r="DD124" s="90"/>
      <c r="DE124" s="90"/>
      <c r="DF124" s="152"/>
    </row>
    <row r="125" spans="1:111" ht="58.5" customHeight="1">
      <c r="A125" s="62" t="s">
        <v>12</v>
      </c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3"/>
      <c r="AC125" s="50" t="s">
        <v>101</v>
      </c>
      <c r="AD125" s="44"/>
      <c r="AE125" s="44"/>
      <c r="AF125" s="44"/>
      <c r="AG125" s="44"/>
      <c r="AH125" s="44"/>
      <c r="AI125" s="44" t="s">
        <v>326</v>
      </c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5">
        <f>BC126+BC129+BC134</f>
        <v>17690500</v>
      </c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>
        <f>BW126</f>
        <v>433900</v>
      </c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>
        <f>BC125-BW125</f>
        <v>17256600</v>
      </c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81"/>
      <c r="DG125" s="28"/>
    </row>
    <row r="126" spans="1:110" s="21" customFormat="1" ht="45" customHeight="1">
      <c r="A126" s="62" t="s">
        <v>13</v>
      </c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3"/>
      <c r="AC126" s="148" t="s">
        <v>101</v>
      </c>
      <c r="AD126" s="149"/>
      <c r="AE126" s="149"/>
      <c r="AF126" s="149"/>
      <c r="AG126" s="149"/>
      <c r="AH126" s="149"/>
      <c r="AI126" s="149" t="s">
        <v>327</v>
      </c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92">
        <f>BC127</f>
        <v>1853200</v>
      </c>
      <c r="BD126" s="92"/>
      <c r="BE126" s="92"/>
      <c r="BF126" s="92"/>
      <c r="BG126" s="92"/>
      <c r="BH126" s="92"/>
      <c r="BI126" s="92"/>
      <c r="BJ126" s="92"/>
      <c r="BK126" s="92"/>
      <c r="BL126" s="92"/>
      <c r="BM126" s="92"/>
      <c r="BN126" s="92"/>
      <c r="BO126" s="92"/>
      <c r="BP126" s="92"/>
      <c r="BQ126" s="92"/>
      <c r="BR126" s="92"/>
      <c r="BS126" s="92"/>
      <c r="BT126" s="92"/>
      <c r="BU126" s="92"/>
      <c r="BV126" s="92"/>
      <c r="BW126" s="92">
        <f>BW127</f>
        <v>433900</v>
      </c>
      <c r="BX126" s="92"/>
      <c r="BY126" s="92"/>
      <c r="BZ126" s="92"/>
      <c r="CA126" s="92"/>
      <c r="CB126" s="92"/>
      <c r="CC126" s="92"/>
      <c r="CD126" s="92"/>
      <c r="CE126" s="92"/>
      <c r="CF126" s="92"/>
      <c r="CG126" s="92"/>
      <c r="CH126" s="92"/>
      <c r="CI126" s="92"/>
      <c r="CJ126" s="92"/>
      <c r="CK126" s="92"/>
      <c r="CL126" s="92"/>
      <c r="CM126" s="92"/>
      <c r="CN126" s="92"/>
      <c r="CO126" s="45">
        <f>BC126-BW126</f>
        <v>1419300</v>
      </c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81"/>
    </row>
    <row r="127" spans="1:110" ht="38.25" customHeight="1">
      <c r="A127" s="62" t="s">
        <v>219</v>
      </c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3"/>
      <c r="AC127" s="50" t="s">
        <v>101</v>
      </c>
      <c r="AD127" s="44"/>
      <c r="AE127" s="44"/>
      <c r="AF127" s="44"/>
      <c r="AG127" s="44"/>
      <c r="AH127" s="44"/>
      <c r="AI127" s="44" t="s">
        <v>328</v>
      </c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5">
        <f>BC128</f>
        <v>1853200</v>
      </c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>
        <f>BW128</f>
        <v>433900</v>
      </c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>
        <f>BC127-BW127</f>
        <v>1419300</v>
      </c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81"/>
    </row>
    <row r="128" spans="1:110" ht="42" customHeight="1">
      <c r="A128" s="65" t="s">
        <v>120</v>
      </c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6"/>
      <c r="AC128" s="49" t="s">
        <v>101</v>
      </c>
      <c r="AD128" s="42"/>
      <c r="AE128" s="42"/>
      <c r="AF128" s="42"/>
      <c r="AG128" s="42"/>
      <c r="AH128" s="42"/>
      <c r="AI128" s="42" t="s">
        <v>329</v>
      </c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3">
        <v>1853200</v>
      </c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>
        <v>433900</v>
      </c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>
        <f>BC128-BW128</f>
        <v>1419300</v>
      </c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80"/>
    </row>
    <row r="129" spans="1:110" s="21" customFormat="1" ht="41.25" customHeight="1">
      <c r="A129" s="62" t="s">
        <v>5</v>
      </c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3"/>
      <c r="AC129" s="148" t="s">
        <v>101</v>
      </c>
      <c r="AD129" s="149"/>
      <c r="AE129" s="149"/>
      <c r="AF129" s="149"/>
      <c r="AG129" s="149"/>
      <c r="AH129" s="149"/>
      <c r="AI129" s="149" t="s">
        <v>330</v>
      </c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92">
        <f>BC130+BC132</f>
        <v>175000</v>
      </c>
      <c r="BD129" s="92"/>
      <c r="BE129" s="92"/>
      <c r="BF129" s="92"/>
      <c r="BG129" s="92"/>
      <c r="BH129" s="92"/>
      <c r="BI129" s="92"/>
      <c r="BJ129" s="92"/>
      <c r="BK129" s="92"/>
      <c r="BL129" s="92"/>
      <c r="BM129" s="92"/>
      <c r="BN129" s="92"/>
      <c r="BO129" s="92"/>
      <c r="BP129" s="92"/>
      <c r="BQ129" s="92"/>
      <c r="BR129" s="92"/>
      <c r="BS129" s="92"/>
      <c r="BT129" s="92"/>
      <c r="BU129" s="92"/>
      <c r="BV129" s="92"/>
      <c r="BW129" s="92">
        <f>BW130+BW132</f>
        <v>148800</v>
      </c>
      <c r="BX129" s="92"/>
      <c r="BY129" s="92"/>
      <c r="BZ129" s="92"/>
      <c r="CA129" s="92"/>
      <c r="CB129" s="92"/>
      <c r="CC129" s="92"/>
      <c r="CD129" s="92"/>
      <c r="CE129" s="92"/>
      <c r="CF129" s="92"/>
      <c r="CG129" s="92"/>
      <c r="CH129" s="92"/>
      <c r="CI129" s="92"/>
      <c r="CJ129" s="92"/>
      <c r="CK129" s="92"/>
      <c r="CL129" s="92"/>
      <c r="CM129" s="92"/>
      <c r="CN129" s="92"/>
      <c r="CO129" s="92">
        <f aca="true" t="shared" si="5" ref="CO129:CO134">BC129</f>
        <v>175000</v>
      </c>
      <c r="CP129" s="92"/>
      <c r="CQ129" s="92"/>
      <c r="CR129" s="92"/>
      <c r="CS129" s="92"/>
      <c r="CT129" s="92"/>
      <c r="CU129" s="92"/>
      <c r="CV129" s="92"/>
      <c r="CW129" s="92"/>
      <c r="CX129" s="92"/>
      <c r="CY129" s="92"/>
      <c r="CZ129" s="92"/>
      <c r="DA129" s="92"/>
      <c r="DB129" s="92"/>
      <c r="DC129" s="92"/>
      <c r="DD129" s="92"/>
      <c r="DE129" s="92"/>
      <c r="DF129" s="151"/>
    </row>
    <row r="130" spans="1:110" ht="57.75" customHeight="1">
      <c r="A130" s="62" t="s">
        <v>205</v>
      </c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3"/>
      <c r="AC130" s="50" t="s">
        <v>101</v>
      </c>
      <c r="AD130" s="44"/>
      <c r="AE130" s="44"/>
      <c r="AF130" s="44"/>
      <c r="AG130" s="44"/>
      <c r="AH130" s="44"/>
      <c r="AI130" s="44" t="s">
        <v>331</v>
      </c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5">
        <f>BC131</f>
        <v>174800</v>
      </c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>
        <f>BW131</f>
        <v>148600</v>
      </c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92">
        <f t="shared" si="5"/>
        <v>174800</v>
      </c>
      <c r="CP130" s="92"/>
      <c r="CQ130" s="92"/>
      <c r="CR130" s="92"/>
      <c r="CS130" s="92"/>
      <c r="CT130" s="92"/>
      <c r="CU130" s="92"/>
      <c r="CV130" s="92"/>
      <c r="CW130" s="92"/>
      <c r="CX130" s="92"/>
      <c r="CY130" s="92"/>
      <c r="CZ130" s="92"/>
      <c r="DA130" s="92"/>
      <c r="DB130" s="92"/>
      <c r="DC130" s="92"/>
      <c r="DD130" s="92"/>
      <c r="DE130" s="92"/>
      <c r="DF130" s="151"/>
    </row>
    <row r="131" spans="1:110" ht="66" customHeight="1">
      <c r="A131" s="65" t="s">
        <v>121</v>
      </c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6"/>
      <c r="AC131" s="49" t="s">
        <v>101</v>
      </c>
      <c r="AD131" s="42"/>
      <c r="AE131" s="42"/>
      <c r="AF131" s="42"/>
      <c r="AG131" s="42"/>
      <c r="AH131" s="42"/>
      <c r="AI131" s="42" t="s">
        <v>332</v>
      </c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3">
        <v>174800</v>
      </c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>
        <v>148600</v>
      </c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92">
        <f t="shared" si="5"/>
        <v>174800</v>
      </c>
      <c r="CP131" s="92"/>
      <c r="CQ131" s="92"/>
      <c r="CR131" s="92"/>
      <c r="CS131" s="92"/>
      <c r="CT131" s="92"/>
      <c r="CU131" s="92"/>
      <c r="CV131" s="92"/>
      <c r="CW131" s="92"/>
      <c r="CX131" s="92"/>
      <c r="CY131" s="92"/>
      <c r="CZ131" s="92"/>
      <c r="DA131" s="92"/>
      <c r="DB131" s="92"/>
      <c r="DC131" s="92"/>
      <c r="DD131" s="92"/>
      <c r="DE131" s="92"/>
      <c r="DF131" s="151"/>
    </row>
    <row r="132" spans="1:110" s="21" customFormat="1" ht="53.25" customHeight="1">
      <c r="A132" s="62" t="s">
        <v>54</v>
      </c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3"/>
      <c r="AC132" s="50" t="s">
        <v>101</v>
      </c>
      <c r="AD132" s="44"/>
      <c r="AE132" s="44"/>
      <c r="AF132" s="44"/>
      <c r="AG132" s="44"/>
      <c r="AH132" s="44"/>
      <c r="AI132" s="44" t="s">
        <v>333</v>
      </c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5">
        <v>200</v>
      </c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>
        <f>BW133</f>
        <v>200</v>
      </c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92">
        <f t="shared" si="5"/>
        <v>200</v>
      </c>
      <c r="CP132" s="92"/>
      <c r="CQ132" s="92"/>
      <c r="CR132" s="92"/>
      <c r="CS132" s="92"/>
      <c r="CT132" s="92"/>
      <c r="CU132" s="92"/>
      <c r="CV132" s="92"/>
      <c r="CW132" s="92"/>
      <c r="CX132" s="92"/>
      <c r="CY132" s="92"/>
      <c r="CZ132" s="92"/>
      <c r="DA132" s="92"/>
      <c r="DB132" s="92"/>
      <c r="DC132" s="92"/>
      <c r="DD132" s="92"/>
      <c r="DE132" s="92"/>
      <c r="DF132" s="151"/>
    </row>
    <row r="133" spans="1:110" ht="53.25" customHeight="1">
      <c r="A133" s="65" t="s">
        <v>122</v>
      </c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6"/>
      <c r="AC133" s="49" t="s">
        <v>101</v>
      </c>
      <c r="AD133" s="42"/>
      <c r="AE133" s="42"/>
      <c r="AF133" s="42"/>
      <c r="AG133" s="42"/>
      <c r="AH133" s="42"/>
      <c r="AI133" s="42" t="s">
        <v>334</v>
      </c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3">
        <v>200</v>
      </c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>
        <v>200</v>
      </c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92">
        <f t="shared" si="5"/>
        <v>200</v>
      </c>
      <c r="CP133" s="92"/>
      <c r="CQ133" s="92"/>
      <c r="CR133" s="92"/>
      <c r="CS133" s="92"/>
      <c r="CT133" s="92"/>
      <c r="CU133" s="92"/>
      <c r="CV133" s="92"/>
      <c r="CW133" s="92"/>
      <c r="CX133" s="92"/>
      <c r="CY133" s="92"/>
      <c r="CZ133" s="92"/>
      <c r="DA133" s="92"/>
      <c r="DB133" s="92"/>
      <c r="DC133" s="92"/>
      <c r="DD133" s="92"/>
      <c r="DE133" s="92"/>
      <c r="DF133" s="151"/>
    </row>
    <row r="134" spans="1:110" s="21" customFormat="1" ht="30" customHeight="1">
      <c r="A134" s="62" t="s">
        <v>150</v>
      </c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3"/>
      <c r="AC134" s="50" t="s">
        <v>101</v>
      </c>
      <c r="AD134" s="44"/>
      <c r="AE134" s="44"/>
      <c r="AF134" s="44"/>
      <c r="AG134" s="44"/>
      <c r="AH134" s="44"/>
      <c r="AI134" s="44" t="s">
        <v>335</v>
      </c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5">
        <f>BC135+BC138</f>
        <v>15662300</v>
      </c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 t="str">
        <f>BW137</f>
        <v>-</v>
      </c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92">
        <f t="shared" si="5"/>
        <v>15662300</v>
      </c>
      <c r="CP134" s="92"/>
      <c r="CQ134" s="92"/>
      <c r="CR134" s="92"/>
      <c r="CS134" s="92"/>
      <c r="CT134" s="92"/>
      <c r="CU134" s="92"/>
      <c r="CV134" s="92"/>
      <c r="CW134" s="92"/>
      <c r="CX134" s="92"/>
      <c r="CY134" s="92"/>
      <c r="CZ134" s="92"/>
      <c r="DA134" s="92"/>
      <c r="DB134" s="92"/>
      <c r="DC134" s="92"/>
      <c r="DD134" s="92"/>
      <c r="DE134" s="92"/>
      <c r="DF134" s="151"/>
    </row>
    <row r="135" spans="1:110" s="21" customFormat="1" ht="79.5" customHeight="1" hidden="1">
      <c r="A135" s="62" t="s">
        <v>31</v>
      </c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3"/>
      <c r="AC135" s="50" t="s">
        <v>101</v>
      </c>
      <c r="AD135" s="44"/>
      <c r="AE135" s="44"/>
      <c r="AF135" s="44"/>
      <c r="AG135" s="44"/>
      <c r="AH135" s="44"/>
      <c r="AI135" s="149" t="s">
        <v>30</v>
      </c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92">
        <f>BC136</f>
        <v>0</v>
      </c>
      <c r="BD135" s="92"/>
      <c r="BE135" s="92"/>
      <c r="BF135" s="92"/>
      <c r="BG135" s="92"/>
      <c r="BH135" s="92"/>
      <c r="BI135" s="92"/>
      <c r="BJ135" s="92"/>
      <c r="BK135" s="92"/>
      <c r="BL135" s="92"/>
      <c r="BM135" s="92"/>
      <c r="BN135" s="92"/>
      <c r="BO135" s="92"/>
      <c r="BP135" s="92"/>
      <c r="BQ135" s="92"/>
      <c r="BR135" s="92"/>
      <c r="BS135" s="92"/>
      <c r="BT135" s="92"/>
      <c r="BU135" s="92"/>
      <c r="BV135" s="92"/>
      <c r="BW135" s="92">
        <f>BW136</f>
        <v>0</v>
      </c>
      <c r="BX135" s="92"/>
      <c r="BY135" s="92"/>
      <c r="BZ135" s="92"/>
      <c r="CA135" s="92"/>
      <c r="CB135" s="92"/>
      <c r="CC135" s="92"/>
      <c r="CD135" s="92"/>
      <c r="CE135" s="92"/>
      <c r="CF135" s="92"/>
      <c r="CG135" s="92"/>
      <c r="CH135" s="92"/>
      <c r="CI135" s="92"/>
      <c r="CJ135" s="92"/>
      <c r="CK135" s="92"/>
      <c r="CL135" s="92"/>
      <c r="CM135" s="92"/>
      <c r="CN135" s="92"/>
      <c r="CO135" s="92" t="s">
        <v>220</v>
      </c>
      <c r="CP135" s="92"/>
      <c r="CQ135" s="92"/>
      <c r="CR135" s="92"/>
      <c r="CS135" s="92"/>
      <c r="CT135" s="92"/>
      <c r="CU135" s="92"/>
      <c r="CV135" s="92"/>
      <c r="CW135" s="92"/>
      <c r="CX135" s="92"/>
      <c r="CY135" s="92"/>
      <c r="CZ135" s="92"/>
      <c r="DA135" s="92"/>
      <c r="DB135" s="92"/>
      <c r="DC135" s="92"/>
      <c r="DD135" s="92"/>
      <c r="DE135" s="92"/>
      <c r="DF135" s="151"/>
    </row>
    <row r="136" spans="1:110" ht="75.75" customHeight="1" hidden="1">
      <c r="A136" s="65" t="s">
        <v>28</v>
      </c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6"/>
      <c r="AC136" s="49" t="s">
        <v>101</v>
      </c>
      <c r="AD136" s="42"/>
      <c r="AE136" s="42"/>
      <c r="AF136" s="42"/>
      <c r="AG136" s="42"/>
      <c r="AH136" s="42"/>
      <c r="AI136" s="42" t="s">
        <v>29</v>
      </c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 t="s">
        <v>220</v>
      </c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  <c r="DE136" s="43"/>
      <c r="DF136" s="80"/>
    </row>
    <row r="137" spans="1:110" s="21" customFormat="1" ht="42" customHeight="1">
      <c r="A137" s="62" t="s">
        <v>209</v>
      </c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3"/>
      <c r="AC137" s="50" t="s">
        <v>101</v>
      </c>
      <c r="AD137" s="44"/>
      <c r="AE137" s="44"/>
      <c r="AF137" s="44"/>
      <c r="AG137" s="44"/>
      <c r="AH137" s="44"/>
      <c r="AI137" s="149" t="s">
        <v>336</v>
      </c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92">
        <f>BC138</f>
        <v>15662300</v>
      </c>
      <c r="BD137" s="92"/>
      <c r="BE137" s="92"/>
      <c r="BF137" s="92"/>
      <c r="BG137" s="92"/>
      <c r="BH137" s="92"/>
      <c r="BI137" s="92"/>
      <c r="BJ137" s="92"/>
      <c r="BK137" s="92"/>
      <c r="BL137" s="92"/>
      <c r="BM137" s="92"/>
      <c r="BN137" s="92"/>
      <c r="BO137" s="92"/>
      <c r="BP137" s="92"/>
      <c r="BQ137" s="92"/>
      <c r="BR137" s="92"/>
      <c r="BS137" s="92"/>
      <c r="BT137" s="92"/>
      <c r="BU137" s="92"/>
      <c r="BV137" s="92"/>
      <c r="BW137" s="92" t="str">
        <f>BW138</f>
        <v>-</v>
      </c>
      <c r="BX137" s="92"/>
      <c r="BY137" s="92"/>
      <c r="BZ137" s="92"/>
      <c r="CA137" s="92"/>
      <c r="CB137" s="92"/>
      <c r="CC137" s="92"/>
      <c r="CD137" s="92"/>
      <c r="CE137" s="92"/>
      <c r="CF137" s="92"/>
      <c r="CG137" s="92"/>
      <c r="CH137" s="92"/>
      <c r="CI137" s="92"/>
      <c r="CJ137" s="92"/>
      <c r="CK137" s="92"/>
      <c r="CL137" s="92"/>
      <c r="CM137" s="92"/>
      <c r="CN137" s="92"/>
      <c r="CO137" s="92">
        <f>BC137</f>
        <v>15662300</v>
      </c>
      <c r="CP137" s="92"/>
      <c r="CQ137" s="92"/>
      <c r="CR137" s="92"/>
      <c r="CS137" s="92"/>
      <c r="CT137" s="92"/>
      <c r="CU137" s="92"/>
      <c r="CV137" s="92"/>
      <c r="CW137" s="92"/>
      <c r="CX137" s="92"/>
      <c r="CY137" s="92"/>
      <c r="CZ137" s="92"/>
      <c r="DA137" s="92"/>
      <c r="DB137" s="92"/>
      <c r="DC137" s="92"/>
      <c r="DD137" s="92"/>
      <c r="DE137" s="92"/>
      <c r="DF137" s="151"/>
    </row>
    <row r="138" spans="1:110" ht="43.5" customHeight="1">
      <c r="A138" s="65" t="s">
        <v>123</v>
      </c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6"/>
      <c r="AC138" s="49" t="s">
        <v>101</v>
      </c>
      <c r="AD138" s="42"/>
      <c r="AE138" s="42"/>
      <c r="AF138" s="42"/>
      <c r="AG138" s="42"/>
      <c r="AH138" s="42"/>
      <c r="AI138" s="42" t="s">
        <v>337</v>
      </c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3">
        <v>15662300</v>
      </c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 t="s">
        <v>220</v>
      </c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92">
        <f>BC138</f>
        <v>15662300</v>
      </c>
      <c r="CP138" s="92"/>
      <c r="CQ138" s="92"/>
      <c r="CR138" s="92"/>
      <c r="CS138" s="92"/>
      <c r="CT138" s="92"/>
      <c r="CU138" s="92"/>
      <c r="CV138" s="92"/>
      <c r="CW138" s="92"/>
      <c r="CX138" s="92"/>
      <c r="CY138" s="92"/>
      <c r="CZ138" s="92"/>
      <c r="DA138" s="92"/>
      <c r="DB138" s="92"/>
      <c r="DC138" s="92"/>
      <c r="DD138" s="92"/>
      <c r="DE138" s="92"/>
      <c r="DF138" s="151"/>
    </row>
    <row r="139" spans="1:110" ht="63" customHeight="1" hidden="1">
      <c r="A139" s="62" t="s">
        <v>249</v>
      </c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3"/>
      <c r="AC139" s="148" t="s">
        <v>101</v>
      </c>
      <c r="AD139" s="149"/>
      <c r="AE139" s="149"/>
      <c r="AF139" s="149"/>
      <c r="AG139" s="149"/>
      <c r="AH139" s="149"/>
      <c r="AI139" s="149" t="s">
        <v>248</v>
      </c>
      <c r="AJ139" s="149"/>
      <c r="AK139" s="149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49"/>
      <c r="AZ139" s="149"/>
      <c r="BA139" s="149"/>
      <c r="BB139" s="149"/>
      <c r="BC139" s="158">
        <f>BC140</f>
        <v>0</v>
      </c>
      <c r="BD139" s="158"/>
      <c r="BE139" s="158"/>
      <c r="BF139" s="158"/>
      <c r="BG139" s="158"/>
      <c r="BH139" s="158"/>
      <c r="BI139" s="158"/>
      <c r="BJ139" s="158"/>
      <c r="BK139" s="158"/>
      <c r="BL139" s="158"/>
      <c r="BM139" s="158"/>
      <c r="BN139" s="158"/>
      <c r="BO139" s="158"/>
      <c r="BP139" s="158"/>
      <c r="BQ139" s="158"/>
      <c r="BR139" s="158"/>
      <c r="BS139" s="158"/>
      <c r="BT139" s="158"/>
      <c r="BU139" s="158"/>
      <c r="BV139" s="158"/>
      <c r="BW139" s="158">
        <f>BW140</f>
        <v>0</v>
      </c>
      <c r="BX139" s="158"/>
      <c r="BY139" s="158"/>
      <c r="BZ139" s="158"/>
      <c r="CA139" s="158"/>
      <c r="CB139" s="158"/>
      <c r="CC139" s="158"/>
      <c r="CD139" s="158"/>
      <c r="CE139" s="158"/>
      <c r="CF139" s="158"/>
      <c r="CG139" s="158"/>
      <c r="CH139" s="158"/>
      <c r="CI139" s="158"/>
      <c r="CJ139" s="158"/>
      <c r="CK139" s="158"/>
      <c r="CL139" s="158"/>
      <c r="CM139" s="158"/>
      <c r="CN139" s="158"/>
      <c r="CO139" s="158" t="s">
        <v>220</v>
      </c>
      <c r="CP139" s="158"/>
      <c r="CQ139" s="158"/>
      <c r="CR139" s="158"/>
      <c r="CS139" s="158"/>
      <c r="CT139" s="158"/>
      <c r="CU139" s="158"/>
      <c r="CV139" s="158"/>
      <c r="CW139" s="158"/>
      <c r="CX139" s="158"/>
      <c r="CY139" s="158"/>
      <c r="CZ139" s="158"/>
      <c r="DA139" s="158"/>
      <c r="DB139" s="158"/>
      <c r="DC139" s="158"/>
      <c r="DD139" s="158"/>
      <c r="DE139" s="158"/>
      <c r="DF139" s="159"/>
    </row>
    <row r="140" spans="1:110" ht="58.5" customHeight="1" hidden="1">
      <c r="A140" s="65" t="s">
        <v>251</v>
      </c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6"/>
      <c r="AC140" s="49" t="s">
        <v>101</v>
      </c>
      <c r="AD140" s="42"/>
      <c r="AE140" s="42"/>
      <c r="AF140" s="42"/>
      <c r="AG140" s="42"/>
      <c r="AH140" s="42"/>
      <c r="AI140" s="42" t="s">
        <v>250</v>
      </c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156">
        <v>0</v>
      </c>
      <c r="BD140" s="156"/>
      <c r="BE140" s="156"/>
      <c r="BF140" s="156"/>
      <c r="BG140" s="156"/>
      <c r="BH140" s="156"/>
      <c r="BI140" s="156"/>
      <c r="BJ140" s="156"/>
      <c r="BK140" s="156"/>
      <c r="BL140" s="156"/>
      <c r="BM140" s="156"/>
      <c r="BN140" s="156"/>
      <c r="BO140" s="156"/>
      <c r="BP140" s="156"/>
      <c r="BQ140" s="156"/>
      <c r="BR140" s="156"/>
      <c r="BS140" s="156"/>
      <c r="BT140" s="156"/>
      <c r="BU140" s="156"/>
      <c r="BV140" s="156"/>
      <c r="BW140" s="156">
        <v>0</v>
      </c>
      <c r="BX140" s="156"/>
      <c r="BY140" s="156"/>
      <c r="BZ140" s="156"/>
      <c r="CA140" s="156"/>
      <c r="CB140" s="156"/>
      <c r="CC140" s="156"/>
      <c r="CD140" s="156"/>
      <c r="CE140" s="156"/>
      <c r="CF140" s="156"/>
      <c r="CG140" s="156"/>
      <c r="CH140" s="156"/>
      <c r="CI140" s="156"/>
      <c r="CJ140" s="156"/>
      <c r="CK140" s="156"/>
      <c r="CL140" s="156"/>
      <c r="CM140" s="156"/>
      <c r="CN140" s="156"/>
      <c r="CO140" s="156" t="s">
        <v>220</v>
      </c>
      <c r="CP140" s="156"/>
      <c r="CQ140" s="156"/>
      <c r="CR140" s="156"/>
      <c r="CS140" s="156"/>
      <c r="CT140" s="156"/>
      <c r="CU140" s="156"/>
      <c r="CV140" s="156"/>
      <c r="CW140" s="156"/>
      <c r="CX140" s="156"/>
      <c r="CY140" s="156"/>
      <c r="CZ140" s="156"/>
      <c r="DA140" s="156"/>
      <c r="DB140" s="156"/>
      <c r="DC140" s="156"/>
      <c r="DD140" s="156"/>
      <c r="DE140" s="156"/>
      <c r="DF140" s="157"/>
    </row>
  </sheetData>
  <sheetProtection/>
  <mergeCells count="808">
    <mergeCell ref="A113:AB113"/>
    <mergeCell ref="AC113:AH113"/>
    <mergeCell ref="AI113:BB113"/>
    <mergeCell ref="BC113:BV113"/>
    <mergeCell ref="A1:DF1"/>
    <mergeCell ref="A8:AQ8"/>
    <mergeCell ref="AC40:AH40"/>
    <mergeCell ref="AI39:BB39"/>
    <mergeCell ref="AC39:AH39"/>
    <mergeCell ref="AC38:AH38"/>
    <mergeCell ref="A5:R5"/>
    <mergeCell ref="CD6:CM6"/>
    <mergeCell ref="AI20:BB20"/>
    <mergeCell ref="A21:AB21"/>
    <mergeCell ref="A139:AB139"/>
    <mergeCell ref="AC139:AH139"/>
    <mergeCell ref="AI139:BB139"/>
    <mergeCell ref="BC139:BV139"/>
    <mergeCell ref="A140:AB140"/>
    <mergeCell ref="AC140:AH140"/>
    <mergeCell ref="AI140:BB140"/>
    <mergeCell ref="BC140:BV140"/>
    <mergeCell ref="CO140:DF140"/>
    <mergeCell ref="CO132:DF132"/>
    <mergeCell ref="BW133:CN133"/>
    <mergeCell ref="CO133:DF133"/>
    <mergeCell ref="CO135:DF135"/>
    <mergeCell ref="BW139:CN139"/>
    <mergeCell ref="CO139:DF139"/>
    <mergeCell ref="BW140:CN140"/>
    <mergeCell ref="BW138:CN138"/>
    <mergeCell ref="CO138:DF138"/>
    <mergeCell ref="BC20:BV20"/>
    <mergeCell ref="AI46:BB46"/>
    <mergeCell ref="AI92:BB92"/>
    <mergeCell ref="BC81:BV81"/>
    <mergeCell ref="BC87:BV87"/>
    <mergeCell ref="BC89:BV89"/>
    <mergeCell ref="BC82:BV82"/>
    <mergeCell ref="BC83:BV83"/>
    <mergeCell ref="AI21:BB21"/>
    <mergeCell ref="BC23:BV23"/>
    <mergeCell ref="AI104:BB104"/>
    <mergeCell ref="BC102:BV102"/>
    <mergeCell ref="AI103:BB103"/>
    <mergeCell ref="BC104:BV104"/>
    <mergeCell ref="BC138:BV138"/>
    <mergeCell ref="BC137:BV137"/>
    <mergeCell ref="AI134:BB134"/>
    <mergeCell ref="AI130:BB130"/>
    <mergeCell ref="AI138:BB138"/>
    <mergeCell ref="AI137:BB137"/>
    <mergeCell ref="AI136:BB136"/>
    <mergeCell ref="AI88:BB88"/>
    <mergeCell ref="AI129:BB129"/>
    <mergeCell ref="AI126:BB126"/>
    <mergeCell ref="AI105:BB105"/>
    <mergeCell ref="AI106:BB106"/>
    <mergeCell ref="AI102:BB102"/>
    <mergeCell ref="AI133:BB133"/>
    <mergeCell ref="BC66:BV66"/>
    <mergeCell ref="AI59:BB59"/>
    <mergeCell ref="AI58:BB58"/>
    <mergeCell ref="AC36:AH36"/>
    <mergeCell ref="AI36:BB36"/>
    <mergeCell ref="BC72:BV72"/>
    <mergeCell ref="BC69:BV69"/>
    <mergeCell ref="AI72:BB72"/>
    <mergeCell ref="AI70:BB70"/>
    <mergeCell ref="A92:AB92"/>
    <mergeCell ref="A85:AB85"/>
    <mergeCell ref="AC85:AH85"/>
    <mergeCell ref="A86:AB86"/>
    <mergeCell ref="AC86:AH86"/>
    <mergeCell ref="A91:AB91"/>
    <mergeCell ref="AC91:AH91"/>
    <mergeCell ref="A88:AB88"/>
    <mergeCell ref="AC88:AH88"/>
    <mergeCell ref="BC84:BV84"/>
    <mergeCell ref="CO74:DF74"/>
    <mergeCell ref="BC74:BV74"/>
    <mergeCell ref="BC73:BV73"/>
    <mergeCell ref="BW74:CN74"/>
    <mergeCell ref="CO79:DF79"/>
    <mergeCell ref="CO81:DF81"/>
    <mergeCell ref="BW75:CN75"/>
    <mergeCell ref="BW77:CN77"/>
    <mergeCell ref="BW80:CN80"/>
    <mergeCell ref="T2:CM2"/>
    <mergeCell ref="AP4:BM4"/>
    <mergeCell ref="BN4:BQ4"/>
    <mergeCell ref="BR4:BT4"/>
    <mergeCell ref="BZ3:CM3"/>
    <mergeCell ref="CD4:CM4"/>
    <mergeCell ref="AD4:AO4"/>
    <mergeCell ref="BW107:CN107"/>
    <mergeCell ref="BW109:CN109"/>
    <mergeCell ref="BW93:CN93"/>
    <mergeCell ref="BW95:CN95"/>
    <mergeCell ref="BW94:CN94"/>
    <mergeCell ref="BW105:CN105"/>
    <mergeCell ref="CO107:DF107"/>
    <mergeCell ref="CO105:DF105"/>
    <mergeCell ref="CO104:DF104"/>
    <mergeCell ref="CO96:DF96"/>
    <mergeCell ref="CO106:DF106"/>
    <mergeCell ref="CO102:DF102"/>
    <mergeCell ref="CO103:DF103"/>
    <mergeCell ref="CO97:DF97"/>
    <mergeCell ref="CO99:DF99"/>
    <mergeCell ref="CO93:DF93"/>
    <mergeCell ref="CO90:DF90"/>
    <mergeCell ref="CO94:DF94"/>
    <mergeCell ref="CO95:DF95"/>
    <mergeCell ref="CO92:DF92"/>
    <mergeCell ref="BW112:CN112"/>
    <mergeCell ref="CO115:DF115"/>
    <mergeCell ref="CO109:DF109"/>
    <mergeCell ref="CO112:DF112"/>
    <mergeCell ref="CO110:DF110"/>
    <mergeCell ref="BW110:CN110"/>
    <mergeCell ref="CO114:DF114"/>
    <mergeCell ref="BW113:CN113"/>
    <mergeCell ref="CO113:DF113"/>
    <mergeCell ref="CO111:DF111"/>
    <mergeCell ref="CO117:DF117"/>
    <mergeCell ref="BW108:CN108"/>
    <mergeCell ref="BW106:CN106"/>
    <mergeCell ref="BW120:CN120"/>
    <mergeCell ref="BW118:CN118"/>
    <mergeCell ref="BW116:CN116"/>
    <mergeCell ref="BW111:CN111"/>
    <mergeCell ref="BW115:CN115"/>
    <mergeCell ref="BW114:CN114"/>
    <mergeCell ref="CO116:DF116"/>
    <mergeCell ref="BW130:CN130"/>
    <mergeCell ref="CO123:DF123"/>
    <mergeCell ref="CO125:DF125"/>
    <mergeCell ref="CO126:DF126"/>
    <mergeCell ref="CO128:DF128"/>
    <mergeCell ref="CO124:DF124"/>
    <mergeCell ref="BW123:CN123"/>
    <mergeCell ref="BW124:CN124"/>
    <mergeCell ref="CO136:DF136"/>
    <mergeCell ref="BW137:CN137"/>
    <mergeCell ref="CO137:DF137"/>
    <mergeCell ref="CO134:DF134"/>
    <mergeCell ref="BW136:CN136"/>
    <mergeCell ref="AC122:AH122"/>
    <mergeCell ref="BW121:CN121"/>
    <mergeCell ref="CO120:DF120"/>
    <mergeCell ref="CO131:DF131"/>
    <mergeCell ref="BW131:CN131"/>
    <mergeCell ref="BW128:CN128"/>
    <mergeCell ref="CO130:DF130"/>
    <mergeCell ref="CO129:DF129"/>
    <mergeCell ref="CO127:DF127"/>
    <mergeCell ref="CO122:DF122"/>
    <mergeCell ref="AI135:BB135"/>
    <mergeCell ref="BC135:BV135"/>
    <mergeCell ref="AI131:BB131"/>
    <mergeCell ref="AC132:AH132"/>
    <mergeCell ref="AI132:BB132"/>
    <mergeCell ref="BC132:BV132"/>
    <mergeCell ref="AC134:AH134"/>
    <mergeCell ref="AC133:AH133"/>
    <mergeCell ref="AC131:AH131"/>
    <mergeCell ref="BC131:BV131"/>
    <mergeCell ref="BC103:BV103"/>
    <mergeCell ref="BW102:CN102"/>
    <mergeCell ref="BW103:CN103"/>
    <mergeCell ref="BW104:CN104"/>
    <mergeCell ref="AC109:AH109"/>
    <mergeCell ref="A112:AB112"/>
    <mergeCell ref="A122:AB122"/>
    <mergeCell ref="AC115:AH115"/>
    <mergeCell ref="AC120:AH120"/>
    <mergeCell ref="A109:AB109"/>
    <mergeCell ref="AC112:AH112"/>
    <mergeCell ref="AC110:AH110"/>
    <mergeCell ref="A119:AB119"/>
    <mergeCell ref="A110:AB110"/>
    <mergeCell ref="A138:AB138"/>
    <mergeCell ref="AC138:AH138"/>
    <mergeCell ref="A137:AB137"/>
    <mergeCell ref="AC137:AH137"/>
    <mergeCell ref="A136:AB136"/>
    <mergeCell ref="AC136:AH136"/>
    <mergeCell ref="A135:AB135"/>
    <mergeCell ref="A134:AB134"/>
    <mergeCell ref="AC135:AH135"/>
    <mergeCell ref="A132:AB132"/>
    <mergeCell ref="AC123:AH123"/>
    <mergeCell ref="AC108:AH108"/>
    <mergeCell ref="AC117:AH117"/>
    <mergeCell ref="A129:AB129"/>
    <mergeCell ref="AC129:AH129"/>
    <mergeCell ref="A128:AB128"/>
    <mergeCell ref="AC128:AH128"/>
    <mergeCell ref="AC124:AH124"/>
    <mergeCell ref="A108:AB108"/>
    <mergeCell ref="A133:AB133"/>
    <mergeCell ref="A127:AB127"/>
    <mergeCell ref="AC126:AH126"/>
    <mergeCell ref="AC125:AH125"/>
    <mergeCell ref="A126:AB126"/>
    <mergeCell ref="A125:AB125"/>
    <mergeCell ref="AC127:AH127"/>
    <mergeCell ref="AC130:AH130"/>
    <mergeCell ref="A130:AB130"/>
    <mergeCell ref="A131:AB131"/>
    <mergeCell ref="A124:AB124"/>
    <mergeCell ref="A123:AB123"/>
    <mergeCell ref="A121:AB121"/>
    <mergeCell ref="A111:AB111"/>
    <mergeCell ref="A115:AB115"/>
    <mergeCell ref="A117:AB117"/>
    <mergeCell ref="A118:AB118"/>
    <mergeCell ref="A114:AB114"/>
    <mergeCell ref="A116:AB116"/>
    <mergeCell ref="A120:AB120"/>
    <mergeCell ref="A103:AB103"/>
    <mergeCell ref="AC104:AH104"/>
    <mergeCell ref="AC105:AH105"/>
    <mergeCell ref="AC107:AH107"/>
    <mergeCell ref="AC103:AH103"/>
    <mergeCell ref="A106:AB106"/>
    <mergeCell ref="A105:AB105"/>
    <mergeCell ref="A104:AB104"/>
    <mergeCell ref="A107:AB107"/>
    <mergeCell ref="AC106:AH106"/>
    <mergeCell ref="AC102:AH102"/>
    <mergeCell ref="A99:AB99"/>
    <mergeCell ref="A100:AB100"/>
    <mergeCell ref="A101:AB101"/>
    <mergeCell ref="AC101:AH101"/>
    <mergeCell ref="AC99:AH99"/>
    <mergeCell ref="A102:AB102"/>
    <mergeCell ref="A93:AB93"/>
    <mergeCell ref="A95:AB95"/>
    <mergeCell ref="A97:AB97"/>
    <mergeCell ref="A98:AB98"/>
    <mergeCell ref="A96:AB96"/>
    <mergeCell ref="A94:AB94"/>
    <mergeCell ref="AI101:BB101"/>
    <mergeCell ref="BC99:BV99"/>
    <mergeCell ref="BW97:CN97"/>
    <mergeCell ref="CO98:DF98"/>
    <mergeCell ref="BC101:BV101"/>
    <mergeCell ref="BW100:CN100"/>
    <mergeCell ref="BW99:CN99"/>
    <mergeCell ref="BW101:CN101"/>
    <mergeCell ref="BC100:BV100"/>
    <mergeCell ref="BW98:CN98"/>
    <mergeCell ref="AC97:AH97"/>
    <mergeCell ref="AC98:AH98"/>
    <mergeCell ref="AC100:AH100"/>
    <mergeCell ref="AI93:BB93"/>
    <mergeCell ref="AC94:AH94"/>
    <mergeCell ref="AC96:AH96"/>
    <mergeCell ref="AC95:AH95"/>
    <mergeCell ref="AC93:AH93"/>
    <mergeCell ref="AI97:BB97"/>
    <mergeCell ref="AI100:BB100"/>
    <mergeCell ref="A78:AB78"/>
    <mergeCell ref="AC78:AH78"/>
    <mergeCell ref="AC92:AH92"/>
    <mergeCell ref="AC89:AH89"/>
    <mergeCell ref="AC82:AH82"/>
    <mergeCell ref="AC80:AH80"/>
    <mergeCell ref="AC87:AH87"/>
    <mergeCell ref="A89:AB89"/>
    <mergeCell ref="A81:AB81"/>
    <mergeCell ref="AC81:AH81"/>
    <mergeCell ref="A90:AB90"/>
    <mergeCell ref="AC90:AH90"/>
    <mergeCell ref="A84:AB84"/>
    <mergeCell ref="A83:AB83"/>
    <mergeCell ref="AC84:AH84"/>
    <mergeCell ref="A87:AB87"/>
    <mergeCell ref="BW72:CN72"/>
    <mergeCell ref="A82:AB82"/>
    <mergeCell ref="AC83:AH83"/>
    <mergeCell ref="AI73:BB73"/>
    <mergeCell ref="AI74:BB74"/>
    <mergeCell ref="A75:AB75"/>
    <mergeCell ref="AC75:AH75"/>
    <mergeCell ref="A74:AB74"/>
    <mergeCell ref="AC74:AH74"/>
    <mergeCell ref="A73:AB73"/>
    <mergeCell ref="BW70:CN70"/>
    <mergeCell ref="CO70:DF70"/>
    <mergeCell ref="BW71:CN71"/>
    <mergeCell ref="AI69:BB69"/>
    <mergeCell ref="BW69:CN69"/>
    <mergeCell ref="BC65:BV65"/>
    <mergeCell ref="AC65:AH65"/>
    <mergeCell ref="CO62:DF62"/>
    <mergeCell ref="AC71:AH71"/>
    <mergeCell ref="AI71:BB71"/>
    <mergeCell ref="BC71:BV71"/>
    <mergeCell ref="AI65:BB65"/>
    <mergeCell ref="BC67:BV67"/>
    <mergeCell ref="AI67:BB67"/>
    <mergeCell ref="AC66:AH66"/>
    <mergeCell ref="BW65:CN65"/>
    <mergeCell ref="BW64:CN64"/>
    <mergeCell ref="BW66:CN66"/>
    <mergeCell ref="BW67:CN67"/>
    <mergeCell ref="AC67:AH67"/>
    <mergeCell ref="AC64:AH64"/>
    <mergeCell ref="AI64:BB64"/>
    <mergeCell ref="AC68:AH68"/>
    <mergeCell ref="AI66:BB66"/>
    <mergeCell ref="AC63:AH63"/>
    <mergeCell ref="AC60:AH60"/>
    <mergeCell ref="AI62:BB62"/>
    <mergeCell ref="AI60:BB60"/>
    <mergeCell ref="AC62:AH62"/>
    <mergeCell ref="AC61:AH61"/>
    <mergeCell ref="AI61:BB61"/>
    <mergeCell ref="AC59:AH59"/>
    <mergeCell ref="AC58:AH58"/>
    <mergeCell ref="AC43:AH43"/>
    <mergeCell ref="AC52:AH52"/>
    <mergeCell ref="AC44:AH44"/>
    <mergeCell ref="AC51:AH51"/>
    <mergeCell ref="AC54:AH54"/>
    <mergeCell ref="AC53:AH53"/>
    <mergeCell ref="AC55:AH55"/>
    <mergeCell ref="AC57:AH57"/>
    <mergeCell ref="CO16:DF16"/>
    <mergeCell ref="CO18:DF18"/>
    <mergeCell ref="CO19:DF19"/>
    <mergeCell ref="AC41:AH41"/>
    <mergeCell ref="BC25:BV25"/>
    <mergeCell ref="BW27:CN27"/>
    <mergeCell ref="BW37:CN37"/>
    <mergeCell ref="BC35:BV35"/>
    <mergeCell ref="BW38:CN38"/>
    <mergeCell ref="BC38:BV38"/>
    <mergeCell ref="CO17:DF17"/>
    <mergeCell ref="CO20:DF20"/>
    <mergeCell ref="AI43:BB43"/>
    <mergeCell ref="BW43:CN43"/>
    <mergeCell ref="BC42:BV42"/>
    <mergeCell ref="BC43:BV43"/>
    <mergeCell ref="BW42:CN42"/>
    <mergeCell ref="AI24:BB24"/>
    <mergeCell ref="AI33:BB33"/>
    <mergeCell ref="BC17:BV17"/>
    <mergeCell ref="AC56:AH56"/>
    <mergeCell ref="AI56:BB56"/>
    <mergeCell ref="BC55:BV55"/>
    <mergeCell ref="AI51:BB51"/>
    <mergeCell ref="AI54:BB54"/>
    <mergeCell ref="AI52:BB52"/>
    <mergeCell ref="BC53:BV53"/>
    <mergeCell ref="BC54:BV54"/>
    <mergeCell ref="AI55:BB55"/>
    <mergeCell ref="BC56:BV56"/>
    <mergeCell ref="AI47:BB47"/>
    <mergeCell ref="AC48:AH48"/>
    <mergeCell ref="BC50:BV50"/>
    <mergeCell ref="AI53:BB53"/>
    <mergeCell ref="BC52:BV52"/>
    <mergeCell ref="BC51:BV51"/>
    <mergeCell ref="BC49:BV49"/>
    <mergeCell ref="AI44:BB44"/>
    <mergeCell ref="AI50:BB50"/>
    <mergeCell ref="AC46:AH46"/>
    <mergeCell ref="AC45:AH45"/>
    <mergeCell ref="AI49:BB49"/>
    <mergeCell ref="AI45:BB45"/>
    <mergeCell ref="AI48:BB48"/>
    <mergeCell ref="AC50:AH50"/>
    <mergeCell ref="AC49:AH49"/>
    <mergeCell ref="AC47:AH47"/>
    <mergeCell ref="AC35:AH35"/>
    <mergeCell ref="AC34:AH34"/>
    <mergeCell ref="AI26:BB26"/>
    <mergeCell ref="AC32:AH32"/>
    <mergeCell ref="AC31:AH31"/>
    <mergeCell ref="AI31:BB31"/>
    <mergeCell ref="AI27:BB27"/>
    <mergeCell ref="CO9:DF9"/>
    <mergeCell ref="AC7:CA7"/>
    <mergeCell ref="CD7:CM7"/>
    <mergeCell ref="CO12:DF12"/>
    <mergeCell ref="BW11:CN11"/>
    <mergeCell ref="BC11:BV11"/>
    <mergeCell ref="CO7:DF7"/>
    <mergeCell ref="CO8:DF8"/>
    <mergeCell ref="A10:DF10"/>
    <mergeCell ref="CO11:DF11"/>
    <mergeCell ref="AC37:AH37"/>
    <mergeCell ref="AI34:BB34"/>
    <mergeCell ref="AI23:BB23"/>
    <mergeCell ref="AC29:AH29"/>
    <mergeCell ref="AI29:BB29"/>
    <mergeCell ref="AI25:BB25"/>
    <mergeCell ref="AC33:AH33"/>
    <mergeCell ref="AI37:BB37"/>
    <mergeCell ref="AI28:BB28"/>
    <mergeCell ref="AI35:BB35"/>
    <mergeCell ref="S6:CA6"/>
    <mergeCell ref="CD9:CM9"/>
    <mergeCell ref="A9:V9"/>
    <mergeCell ref="A6:R6"/>
    <mergeCell ref="A7:AB7"/>
    <mergeCell ref="CO3:DF3"/>
    <mergeCell ref="CO4:DF4"/>
    <mergeCell ref="CO5:DF5"/>
    <mergeCell ref="CO6:DF6"/>
    <mergeCell ref="BW16:CN16"/>
    <mergeCell ref="BC12:BV12"/>
    <mergeCell ref="AI13:BB13"/>
    <mergeCell ref="BW12:CN12"/>
    <mergeCell ref="AI12:BB12"/>
    <mergeCell ref="BC13:BV13"/>
    <mergeCell ref="BC15:BV15"/>
    <mergeCell ref="BC14:BV14"/>
    <mergeCell ref="BC16:BV16"/>
    <mergeCell ref="AI14:BB14"/>
    <mergeCell ref="AI11:BB11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AC14:AH14"/>
    <mergeCell ref="AC16:AH16"/>
    <mergeCell ref="AI15:BB15"/>
    <mergeCell ref="A17:AB17"/>
    <mergeCell ref="AI16:BB16"/>
    <mergeCell ref="A15:AB15"/>
    <mergeCell ref="A16:AB16"/>
    <mergeCell ref="AC15:AH15"/>
    <mergeCell ref="AC17:AH17"/>
    <mergeCell ref="AI17:BB17"/>
    <mergeCell ref="A53:AB53"/>
    <mergeCell ref="A54:AB54"/>
    <mergeCell ref="A57:AB57"/>
    <mergeCell ref="A45:AB45"/>
    <mergeCell ref="A50:AB50"/>
    <mergeCell ref="A56:AB56"/>
    <mergeCell ref="A35:AB35"/>
    <mergeCell ref="A38:AB38"/>
    <mergeCell ref="A36:AB36"/>
    <mergeCell ref="A37:AB37"/>
    <mergeCell ref="CO2:DF2"/>
    <mergeCell ref="BW34:CN34"/>
    <mergeCell ref="BW22:CN22"/>
    <mergeCell ref="BW23:CN23"/>
    <mergeCell ref="BW17:CN17"/>
    <mergeCell ref="BW13:CN13"/>
    <mergeCell ref="BW15:CN15"/>
    <mergeCell ref="BW14:CN14"/>
    <mergeCell ref="CO13:DF13"/>
    <mergeCell ref="CD5:CM5"/>
    <mergeCell ref="A58:AB58"/>
    <mergeCell ref="A43:AB43"/>
    <mergeCell ref="A48:AB48"/>
    <mergeCell ref="A55:AB55"/>
    <mergeCell ref="A49:AB49"/>
    <mergeCell ref="A47:AB47"/>
    <mergeCell ref="A44:AB44"/>
    <mergeCell ref="A46:AB46"/>
    <mergeCell ref="A52:AB52"/>
    <mergeCell ref="A51:AB51"/>
    <mergeCell ref="A59:AB59"/>
    <mergeCell ref="A60:AB60"/>
    <mergeCell ref="A67:AB67"/>
    <mergeCell ref="A66:AB66"/>
    <mergeCell ref="A62:AB62"/>
    <mergeCell ref="A64:AB64"/>
    <mergeCell ref="A63:AB63"/>
    <mergeCell ref="A65:AB65"/>
    <mergeCell ref="A61:AB61"/>
    <mergeCell ref="AC69:AH69"/>
    <mergeCell ref="AC70:AH70"/>
    <mergeCell ref="A76:AB76"/>
    <mergeCell ref="AC76:AH76"/>
    <mergeCell ref="A72:AB72"/>
    <mergeCell ref="AC72:AH72"/>
    <mergeCell ref="AC73:AH73"/>
    <mergeCell ref="A68:AB68"/>
    <mergeCell ref="A69:AB69"/>
    <mergeCell ref="A71:AB71"/>
    <mergeCell ref="A70:AB70"/>
    <mergeCell ref="AI76:BB76"/>
    <mergeCell ref="AI75:BB75"/>
    <mergeCell ref="BC75:BV75"/>
    <mergeCell ref="BC76:BV76"/>
    <mergeCell ref="A77:AB77"/>
    <mergeCell ref="AC77:AH77"/>
    <mergeCell ref="AI77:BB77"/>
    <mergeCell ref="BC77:BV77"/>
    <mergeCell ref="A80:AB80"/>
    <mergeCell ref="AI79:BB79"/>
    <mergeCell ref="A79:AB79"/>
    <mergeCell ref="AC79:AH79"/>
    <mergeCell ref="AI80:BB80"/>
    <mergeCell ref="AI81:BB81"/>
    <mergeCell ref="BW81:CN81"/>
    <mergeCell ref="AI90:BB90"/>
    <mergeCell ref="AI83:BB83"/>
    <mergeCell ref="AI85:BB85"/>
    <mergeCell ref="AI86:BB86"/>
    <mergeCell ref="AI84:BB84"/>
    <mergeCell ref="AI87:BB87"/>
    <mergeCell ref="AI89:BB89"/>
    <mergeCell ref="AI82:BB82"/>
    <mergeCell ref="AI95:BB95"/>
    <mergeCell ref="AI91:BB91"/>
    <mergeCell ref="BC95:BV95"/>
    <mergeCell ref="AI98:BB98"/>
    <mergeCell ref="AI96:BB96"/>
    <mergeCell ref="BC86:BV86"/>
    <mergeCell ref="BC85:BV85"/>
    <mergeCell ref="BC93:BV93"/>
    <mergeCell ref="BC105:BV105"/>
    <mergeCell ref="BC91:BV91"/>
    <mergeCell ref="BC90:BV90"/>
    <mergeCell ref="BC98:BV98"/>
    <mergeCell ref="BC97:BV97"/>
    <mergeCell ref="BC96:BV96"/>
    <mergeCell ref="BC94:BV94"/>
    <mergeCell ref="AI108:BB108"/>
    <mergeCell ref="AI107:BB107"/>
    <mergeCell ref="BC106:BV106"/>
    <mergeCell ref="BC107:BV107"/>
    <mergeCell ref="BC126:BV126"/>
    <mergeCell ref="BC128:BV128"/>
    <mergeCell ref="BW126:CN126"/>
    <mergeCell ref="BW125:CN125"/>
    <mergeCell ref="BW127:CN127"/>
    <mergeCell ref="BC129:BV129"/>
    <mergeCell ref="BW129:CN129"/>
    <mergeCell ref="AI127:BB127"/>
    <mergeCell ref="BC127:BV127"/>
    <mergeCell ref="AI128:BB128"/>
    <mergeCell ref="AI122:BB122"/>
    <mergeCell ref="BC122:BV122"/>
    <mergeCell ref="CO121:DF121"/>
    <mergeCell ref="BW122:CN122"/>
    <mergeCell ref="BC136:BV136"/>
    <mergeCell ref="BW132:CN132"/>
    <mergeCell ref="BW135:CN135"/>
    <mergeCell ref="BC134:BV134"/>
    <mergeCell ref="BW134:CN134"/>
    <mergeCell ref="BC133:BV133"/>
    <mergeCell ref="BC130:BV130"/>
    <mergeCell ref="AC121:AH121"/>
    <mergeCell ref="AI125:BB125"/>
    <mergeCell ref="BC124:BV124"/>
    <mergeCell ref="AI123:BB123"/>
    <mergeCell ref="BC123:BV123"/>
    <mergeCell ref="BC125:BV125"/>
    <mergeCell ref="AI124:BB124"/>
    <mergeCell ref="BC121:BV121"/>
    <mergeCell ref="AI121:BB121"/>
    <mergeCell ref="BC120:BV120"/>
    <mergeCell ref="AI117:BB117"/>
    <mergeCell ref="AI120:BB120"/>
    <mergeCell ref="AI68:BB68"/>
    <mergeCell ref="BC112:BV112"/>
    <mergeCell ref="BC78:BV78"/>
    <mergeCell ref="AI99:BB99"/>
    <mergeCell ref="AI78:BB78"/>
    <mergeCell ref="AI94:BB94"/>
    <mergeCell ref="AI112:BB112"/>
    <mergeCell ref="CO32:DF32"/>
    <mergeCell ref="CO48:DF48"/>
    <mergeCell ref="CO41:DF41"/>
    <mergeCell ref="CO37:DF37"/>
    <mergeCell ref="CO47:DF47"/>
    <mergeCell ref="CO38:DF38"/>
    <mergeCell ref="BW58:CN58"/>
    <mergeCell ref="CO58:DF58"/>
    <mergeCell ref="CO55:DF55"/>
    <mergeCell ref="CO57:DF57"/>
    <mergeCell ref="BW56:CN56"/>
    <mergeCell ref="BW55:CN55"/>
    <mergeCell ref="BW41:CN41"/>
    <mergeCell ref="CO51:DF51"/>
    <mergeCell ref="CO52:DF52"/>
    <mergeCell ref="CO53:DF53"/>
    <mergeCell ref="CO46:DF46"/>
    <mergeCell ref="BW52:CN52"/>
    <mergeCell ref="BW50:CN50"/>
    <mergeCell ref="BW85:CN85"/>
    <mergeCell ref="BW86:CN86"/>
    <mergeCell ref="BW96:CN96"/>
    <mergeCell ref="BW76:CN76"/>
    <mergeCell ref="BW79:CN79"/>
    <mergeCell ref="BW90:CN90"/>
    <mergeCell ref="BW92:CN92"/>
    <mergeCell ref="BW91:CN91"/>
    <mergeCell ref="BW88:CN88"/>
    <mergeCell ref="BW78:CN78"/>
    <mergeCell ref="BW60:CN60"/>
    <mergeCell ref="BW63:CN63"/>
    <mergeCell ref="BW62:CN62"/>
    <mergeCell ref="BW61:CN61"/>
    <mergeCell ref="BW54:CN54"/>
    <mergeCell ref="BW89:CN89"/>
    <mergeCell ref="CO78:DF78"/>
    <mergeCell ref="CO80:DF80"/>
    <mergeCell ref="BW87:CN87"/>
    <mergeCell ref="BW84:CN84"/>
    <mergeCell ref="BW83:CN83"/>
    <mergeCell ref="BW82:CN82"/>
    <mergeCell ref="CO83:DF83"/>
    <mergeCell ref="CO82:DF82"/>
    <mergeCell ref="CO40:DF40"/>
    <mergeCell ref="CO77:DF77"/>
    <mergeCell ref="CO61:DF61"/>
    <mergeCell ref="CO65:DF65"/>
    <mergeCell ref="CO63:DF63"/>
    <mergeCell ref="CO64:DF64"/>
    <mergeCell ref="CO54:DF54"/>
    <mergeCell ref="CO67:DF67"/>
    <mergeCell ref="CO68:DF68"/>
    <mergeCell ref="CO66:DF66"/>
    <mergeCell ref="CO89:DF89"/>
    <mergeCell ref="CO91:DF91"/>
    <mergeCell ref="CO59:DF59"/>
    <mergeCell ref="CO60:DF60"/>
    <mergeCell ref="CO75:DF75"/>
    <mergeCell ref="CO69:DF69"/>
    <mergeCell ref="CO73:DF73"/>
    <mergeCell ref="CO76:DF76"/>
    <mergeCell ref="CO71:DF71"/>
    <mergeCell ref="CO72:DF72"/>
    <mergeCell ref="CO119:DF119"/>
    <mergeCell ref="CO86:DF86"/>
    <mergeCell ref="CO87:DF87"/>
    <mergeCell ref="CO84:DF84"/>
    <mergeCell ref="CO101:DF101"/>
    <mergeCell ref="CO100:DF100"/>
    <mergeCell ref="CO108:DF108"/>
    <mergeCell ref="CO88:DF88"/>
    <mergeCell ref="CO118:DF118"/>
    <mergeCell ref="CO85:DF85"/>
    <mergeCell ref="CO29:DF29"/>
    <mergeCell ref="CO39:DF39"/>
    <mergeCell ref="CO49:DF49"/>
    <mergeCell ref="CO56:DF56"/>
    <mergeCell ref="CO50:DF50"/>
    <mergeCell ref="CO30:DF30"/>
    <mergeCell ref="CO34:DF34"/>
    <mergeCell ref="CO33:DF33"/>
    <mergeCell ref="CO35:DF35"/>
    <mergeCell ref="CO36:DF36"/>
    <mergeCell ref="BW73:CN73"/>
    <mergeCell ref="BW35:CN35"/>
    <mergeCell ref="BW39:CN39"/>
    <mergeCell ref="BW40:CN40"/>
    <mergeCell ref="BW68:CN68"/>
    <mergeCell ref="BW59:CN59"/>
    <mergeCell ref="BW53:CN53"/>
    <mergeCell ref="BW57:CN57"/>
    <mergeCell ref="BW51:CN51"/>
    <mergeCell ref="BW49:CN49"/>
    <mergeCell ref="CO24:DF24"/>
    <mergeCell ref="BW24:CN24"/>
    <mergeCell ref="CO26:DF26"/>
    <mergeCell ref="CO25:DF25"/>
    <mergeCell ref="BW26:CN26"/>
    <mergeCell ref="BW25:CN25"/>
    <mergeCell ref="BC44:BV44"/>
    <mergeCell ref="BW46:CN46"/>
    <mergeCell ref="BW48:CN48"/>
    <mergeCell ref="BW47:CN47"/>
    <mergeCell ref="BW45:CN45"/>
    <mergeCell ref="BC47:BV47"/>
    <mergeCell ref="BC48:BV48"/>
    <mergeCell ref="BW44:CN44"/>
    <mergeCell ref="BC45:BV45"/>
    <mergeCell ref="BC46:BV46"/>
    <mergeCell ref="BC36:BV36"/>
    <mergeCell ref="BC37:BV37"/>
    <mergeCell ref="BC39:BV39"/>
    <mergeCell ref="BW28:CN28"/>
    <mergeCell ref="BW30:CN30"/>
    <mergeCell ref="BW36:CN36"/>
    <mergeCell ref="BW33:CN33"/>
    <mergeCell ref="BW32:CN32"/>
    <mergeCell ref="BW31:CN31"/>
    <mergeCell ref="BW29:CN29"/>
    <mergeCell ref="CO21:DF21"/>
    <mergeCell ref="CO45:DF45"/>
    <mergeCell ref="CO43:DF43"/>
    <mergeCell ref="CO23:DF23"/>
    <mergeCell ref="CO44:DF44"/>
    <mergeCell ref="CO42:DF42"/>
    <mergeCell ref="CO27:DF27"/>
    <mergeCell ref="CO22:DF22"/>
    <mergeCell ref="CO31:DF31"/>
    <mergeCell ref="CO28:DF28"/>
    <mergeCell ref="BW18:CN18"/>
    <mergeCell ref="AI18:BB18"/>
    <mergeCell ref="BW19:CN19"/>
    <mergeCell ref="AI19:BB19"/>
    <mergeCell ref="BC18:BV18"/>
    <mergeCell ref="BC19:BV19"/>
    <mergeCell ref="A18:AB18"/>
    <mergeCell ref="AC18:AH18"/>
    <mergeCell ref="A19:AB19"/>
    <mergeCell ref="AC19:AH19"/>
    <mergeCell ref="BW20:CN20"/>
    <mergeCell ref="AI22:BB22"/>
    <mergeCell ref="A20:AB20"/>
    <mergeCell ref="AC20:AH20"/>
    <mergeCell ref="BC21:BV21"/>
    <mergeCell ref="BW21:CN21"/>
    <mergeCell ref="A22:AB22"/>
    <mergeCell ref="AC22:AH22"/>
    <mergeCell ref="BC22:BV22"/>
    <mergeCell ref="AC21:AH21"/>
    <mergeCell ref="BC24:BV24"/>
    <mergeCell ref="BC30:BV30"/>
    <mergeCell ref="BC31:BV31"/>
    <mergeCell ref="BC26:BV26"/>
    <mergeCell ref="BC27:BV27"/>
    <mergeCell ref="BC28:BV28"/>
    <mergeCell ref="BC29:BV29"/>
    <mergeCell ref="A23:AB23"/>
    <mergeCell ref="A29:AB29"/>
    <mergeCell ref="A26:AB26"/>
    <mergeCell ref="AC26:AH26"/>
    <mergeCell ref="A27:AB27"/>
    <mergeCell ref="AC27:AH27"/>
    <mergeCell ref="A25:AB25"/>
    <mergeCell ref="AC25:AH25"/>
    <mergeCell ref="A24:AB24"/>
    <mergeCell ref="AC24:AH24"/>
    <mergeCell ref="A39:AB39"/>
    <mergeCell ref="AC23:AH23"/>
    <mergeCell ref="AI38:BB38"/>
    <mergeCell ref="A28:AB28"/>
    <mergeCell ref="AC28:AH28"/>
    <mergeCell ref="A30:AB30"/>
    <mergeCell ref="AC30:AH30"/>
    <mergeCell ref="AI30:BB30"/>
    <mergeCell ref="A31:AB31"/>
    <mergeCell ref="AI32:BB32"/>
    <mergeCell ref="A32:AB32"/>
    <mergeCell ref="A33:AB33"/>
    <mergeCell ref="BC33:BV33"/>
    <mergeCell ref="BC34:BV34"/>
    <mergeCell ref="BC32:BV32"/>
    <mergeCell ref="A34:AB34"/>
    <mergeCell ref="A41:AB41"/>
    <mergeCell ref="A42:AB42"/>
    <mergeCell ref="BC41:BV41"/>
    <mergeCell ref="BC40:BV40"/>
    <mergeCell ref="AI40:BB40"/>
    <mergeCell ref="AI41:BB41"/>
    <mergeCell ref="A40:AB40"/>
    <mergeCell ref="AC42:AH42"/>
    <mergeCell ref="AI42:BB42"/>
    <mergeCell ref="AC116:AH116"/>
    <mergeCell ref="AC114:AH114"/>
    <mergeCell ref="BC114:BV114"/>
    <mergeCell ref="BC115:BV115"/>
    <mergeCell ref="AI116:BB116"/>
    <mergeCell ref="BC116:BV116"/>
    <mergeCell ref="AI57:BB57"/>
    <mergeCell ref="BC63:BV63"/>
    <mergeCell ref="BC64:BV64"/>
    <mergeCell ref="BC59:BV59"/>
    <mergeCell ref="BC57:BV57"/>
    <mergeCell ref="BC60:BV60"/>
    <mergeCell ref="BC61:BV61"/>
    <mergeCell ref="AI63:BB63"/>
    <mergeCell ref="BC58:BV58"/>
    <mergeCell ref="BC62:BV62"/>
    <mergeCell ref="AC119:AH119"/>
    <mergeCell ref="AI119:BB119"/>
    <mergeCell ref="BC119:BV119"/>
    <mergeCell ref="BC110:BV110"/>
    <mergeCell ref="AI110:BB110"/>
    <mergeCell ref="AI115:BB115"/>
    <mergeCell ref="AI114:BB114"/>
    <mergeCell ref="AC118:AH118"/>
    <mergeCell ref="AC111:AH111"/>
    <mergeCell ref="AI111:BB111"/>
    <mergeCell ref="AI109:BB109"/>
    <mergeCell ref="BC111:BV111"/>
    <mergeCell ref="BC109:BV109"/>
    <mergeCell ref="BC68:BV68"/>
    <mergeCell ref="BC70:BV70"/>
    <mergeCell ref="BC92:BV92"/>
    <mergeCell ref="BC79:BV79"/>
    <mergeCell ref="BC88:BV88"/>
    <mergeCell ref="BC80:BV80"/>
    <mergeCell ref="BC108:BV108"/>
    <mergeCell ref="BW119:CN119"/>
    <mergeCell ref="AI118:BB118"/>
    <mergeCell ref="BC118:BV118"/>
    <mergeCell ref="BC117:BV117"/>
    <mergeCell ref="BW117:CN117"/>
  </mergeCells>
  <printOptions/>
  <pageMargins left="0.95" right="0.2" top="0.47" bottom="0.24" header="0.1968503937007874" footer="0.1968503937007874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S48"/>
  <sheetViews>
    <sheetView view="pageBreakPreview" zoomScale="60" zoomScaleNormal="75" workbookViewId="0" topLeftCell="A1">
      <selection activeCell="AC35" sqref="AC35:AH35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375" style="12" customWidth="1"/>
    <col min="29" max="29" width="3.50390625" style="12" customWidth="1"/>
    <col min="30" max="33" width="0.875" style="12" customWidth="1"/>
    <col min="34" max="34" width="0.61718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50390625" style="12" customWidth="1"/>
    <col min="49" max="49" width="0.875" style="12" customWidth="1"/>
    <col min="50" max="50" width="3.00390625" style="12" customWidth="1"/>
    <col min="51" max="51" width="12.00390625" style="12" customWidth="1"/>
    <col min="52" max="53" width="0.37109375" style="12" hidden="1" customWidth="1"/>
    <col min="54" max="73" width="0.875" style="12" customWidth="1"/>
    <col min="74" max="74" width="3.625" style="12" customWidth="1"/>
    <col min="75" max="75" width="0.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4921875" style="12" customWidth="1"/>
    <col min="111" max="111" width="2.75390625" style="12" customWidth="1"/>
    <col min="112" max="112" width="0.875" style="12" hidden="1" customWidth="1"/>
    <col min="113" max="114" width="2.00390625" style="12" customWidth="1"/>
    <col min="115" max="118" width="0.875" style="12" customWidth="1"/>
    <col min="119" max="119" width="3.875" style="12" customWidth="1"/>
    <col min="120" max="16384" width="0.875" style="12" customWidth="1"/>
  </cols>
  <sheetData>
    <row r="1" ht="15">
      <c r="DF1" s="13" t="s">
        <v>6</v>
      </c>
    </row>
    <row r="2" spans="1:110" ht="21" customHeight="1">
      <c r="A2" s="232" t="s">
        <v>131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</row>
    <row r="3" spans="1:110" ht="48" customHeight="1">
      <c r="A3" s="233" t="s">
        <v>96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 t="s">
        <v>97</v>
      </c>
      <c r="AD3" s="234"/>
      <c r="AE3" s="234"/>
      <c r="AF3" s="234"/>
      <c r="AG3" s="234"/>
      <c r="AH3" s="234"/>
      <c r="AI3" s="234" t="s">
        <v>20</v>
      </c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 t="s">
        <v>137</v>
      </c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 t="s">
        <v>98</v>
      </c>
      <c r="BX3" s="234"/>
      <c r="BY3" s="234"/>
      <c r="BZ3" s="234"/>
      <c r="CA3" s="234"/>
      <c r="CB3" s="234"/>
      <c r="CC3" s="234"/>
      <c r="CD3" s="234"/>
      <c r="CE3" s="234"/>
      <c r="CF3" s="234"/>
      <c r="CG3" s="234"/>
      <c r="CH3" s="234"/>
      <c r="CI3" s="234"/>
      <c r="CJ3" s="234"/>
      <c r="CK3" s="234"/>
      <c r="CL3" s="234"/>
      <c r="CM3" s="234"/>
      <c r="CN3" s="234"/>
      <c r="CO3" s="234" t="s">
        <v>99</v>
      </c>
      <c r="CP3" s="234"/>
      <c r="CQ3" s="234"/>
      <c r="CR3" s="234"/>
      <c r="CS3" s="234"/>
      <c r="CT3" s="234"/>
      <c r="CU3" s="234"/>
      <c r="CV3" s="234"/>
      <c r="CW3" s="234"/>
      <c r="CX3" s="234"/>
      <c r="CY3" s="234"/>
      <c r="CZ3" s="234"/>
      <c r="DA3" s="234"/>
      <c r="DB3" s="234"/>
      <c r="DC3" s="234"/>
      <c r="DD3" s="234"/>
      <c r="DE3" s="234"/>
      <c r="DF3" s="235"/>
    </row>
    <row r="4" spans="1:110" s="14" customFormat="1" ht="18" customHeight="1" thickBot="1">
      <c r="A4" s="230">
        <v>1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22">
        <v>2</v>
      </c>
      <c r="AD4" s="222"/>
      <c r="AE4" s="222"/>
      <c r="AF4" s="222"/>
      <c r="AG4" s="222"/>
      <c r="AH4" s="222"/>
      <c r="AI4" s="222">
        <v>3</v>
      </c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>
        <v>4</v>
      </c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>
        <v>5</v>
      </c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>
        <v>6</v>
      </c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3"/>
    </row>
    <row r="5" spans="1:111" s="17" customFormat="1" ht="23.25" customHeight="1">
      <c r="A5" s="226" t="s">
        <v>132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7"/>
      <c r="AC5" s="228" t="s">
        <v>109</v>
      </c>
      <c r="AD5" s="229"/>
      <c r="AE5" s="229"/>
      <c r="AF5" s="229"/>
      <c r="AG5" s="229"/>
      <c r="AH5" s="229"/>
      <c r="AI5" s="229" t="s">
        <v>102</v>
      </c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4">
        <f>SUM(AZ7:BV46)</f>
        <v>33624216.33</v>
      </c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>
        <f>SUM(BW7:CN46)</f>
        <v>3155741.9200000004</v>
      </c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>
        <f>AZ5-BW5</f>
        <v>30468474.409999996</v>
      </c>
      <c r="CP5" s="224"/>
      <c r="CQ5" s="224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  <c r="DE5" s="224"/>
      <c r="DF5" s="225"/>
      <c r="DG5" s="29"/>
    </row>
    <row r="6" spans="1:110" ht="15" customHeight="1">
      <c r="A6" s="168" t="s">
        <v>100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221"/>
      <c r="AC6" s="190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5"/>
    </row>
    <row r="7" spans="1:113" ht="52.5" customHeight="1">
      <c r="A7" s="65" t="s">
        <v>373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190" t="s">
        <v>109</v>
      </c>
      <c r="AD7" s="191"/>
      <c r="AE7" s="191"/>
      <c r="AF7" s="191"/>
      <c r="AG7" s="191"/>
      <c r="AH7" s="191"/>
      <c r="AI7" s="192" t="s">
        <v>367</v>
      </c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84">
        <v>550500</v>
      </c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>
        <v>111602.82</v>
      </c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>
        <f aca="true" t="shared" si="0" ref="CO7:CO16">AZ7-BW7</f>
        <v>438897.18</v>
      </c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5"/>
      <c r="DG7" s="39"/>
      <c r="DI7" s="30"/>
    </row>
    <row r="8" spans="1:114" ht="66" customHeight="1">
      <c r="A8" s="168" t="s">
        <v>369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90" t="s">
        <v>109</v>
      </c>
      <c r="AD8" s="191"/>
      <c r="AE8" s="191"/>
      <c r="AF8" s="191"/>
      <c r="AG8" s="191"/>
      <c r="AH8" s="191"/>
      <c r="AI8" s="192" t="s">
        <v>368</v>
      </c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84">
        <v>53400</v>
      </c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>
        <v>10232</v>
      </c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>
        <f t="shared" si="0"/>
        <v>43168</v>
      </c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5"/>
      <c r="DG8" s="40"/>
      <c r="DH8" s="41"/>
      <c r="DJ8" s="30">
        <f>BW7+BW10+BW27</f>
        <v>820931.5199999999</v>
      </c>
    </row>
    <row r="9" spans="1:112" ht="81.75" customHeight="1">
      <c r="A9" s="65" t="s">
        <v>371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190" t="s">
        <v>109</v>
      </c>
      <c r="AD9" s="191"/>
      <c r="AE9" s="191"/>
      <c r="AF9" s="191"/>
      <c r="AG9" s="191"/>
      <c r="AH9" s="191"/>
      <c r="AI9" s="192" t="s">
        <v>370</v>
      </c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84">
        <v>165100</v>
      </c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>
        <v>23892.37</v>
      </c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>
        <f t="shared" si="0"/>
        <v>141207.63</v>
      </c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5"/>
      <c r="DG9" s="40"/>
      <c r="DH9" s="41"/>
    </row>
    <row r="10" spans="1:111" ht="52.5" customHeight="1">
      <c r="A10" s="168" t="s">
        <v>374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90" t="s">
        <v>109</v>
      </c>
      <c r="AD10" s="191"/>
      <c r="AE10" s="191"/>
      <c r="AF10" s="191"/>
      <c r="AG10" s="191"/>
      <c r="AH10" s="191"/>
      <c r="AI10" s="192" t="s">
        <v>372</v>
      </c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84">
        <v>2431000</v>
      </c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9">
        <v>663444.61</v>
      </c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4">
        <f t="shared" si="0"/>
        <v>1767555.3900000001</v>
      </c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5"/>
      <c r="DG10" s="18"/>
    </row>
    <row r="11" spans="1:112" ht="66" customHeight="1">
      <c r="A11" s="168" t="s">
        <v>369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90" t="s">
        <v>109</v>
      </c>
      <c r="AD11" s="191"/>
      <c r="AE11" s="191"/>
      <c r="AF11" s="191"/>
      <c r="AG11" s="191"/>
      <c r="AH11" s="191"/>
      <c r="AI11" s="192" t="s">
        <v>375</v>
      </c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84">
        <v>192900</v>
      </c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>
        <v>38218</v>
      </c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>
        <f t="shared" si="0"/>
        <v>154682</v>
      </c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5"/>
      <c r="DG11" s="40"/>
      <c r="DH11" s="41"/>
    </row>
    <row r="12" spans="1:110" ht="84" customHeight="1">
      <c r="A12" s="65" t="s">
        <v>371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190" t="s">
        <v>109</v>
      </c>
      <c r="AD12" s="191"/>
      <c r="AE12" s="191"/>
      <c r="AF12" s="191"/>
      <c r="AG12" s="191"/>
      <c r="AH12" s="191"/>
      <c r="AI12" s="192" t="s">
        <v>376</v>
      </c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84">
        <v>735600</v>
      </c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>
        <v>162987.58</v>
      </c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>
        <f t="shared" si="0"/>
        <v>572612.42</v>
      </c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5"/>
    </row>
    <row r="13" spans="1:110" ht="68.25" customHeight="1">
      <c r="A13" s="168" t="s">
        <v>154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90" t="s">
        <v>109</v>
      </c>
      <c r="AD13" s="191"/>
      <c r="AE13" s="191"/>
      <c r="AF13" s="191"/>
      <c r="AG13" s="191"/>
      <c r="AH13" s="191"/>
      <c r="AI13" s="192" t="s">
        <v>180</v>
      </c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84">
        <v>660900</v>
      </c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>
        <v>178541.15</v>
      </c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>
        <f t="shared" si="0"/>
        <v>482358.85</v>
      </c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5"/>
    </row>
    <row r="14" spans="1:110" ht="71.25" customHeight="1">
      <c r="A14" s="168" t="s">
        <v>385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221"/>
      <c r="AC14" s="196" t="s">
        <v>109</v>
      </c>
      <c r="AD14" s="197"/>
      <c r="AE14" s="197"/>
      <c r="AF14" s="197"/>
      <c r="AG14" s="197"/>
      <c r="AH14" s="198"/>
      <c r="AI14" s="199" t="s">
        <v>386</v>
      </c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1"/>
      <c r="AZ14" s="193">
        <v>13610</v>
      </c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5"/>
      <c r="BW14" s="202">
        <v>13607</v>
      </c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4"/>
      <c r="CO14" s="184">
        <f t="shared" si="0"/>
        <v>3</v>
      </c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5"/>
    </row>
    <row r="15" spans="1:110" ht="71.25" customHeight="1">
      <c r="A15" s="168" t="s">
        <v>377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221"/>
      <c r="AC15" s="196" t="s">
        <v>109</v>
      </c>
      <c r="AD15" s="197"/>
      <c r="AE15" s="197"/>
      <c r="AF15" s="197"/>
      <c r="AG15" s="197"/>
      <c r="AH15" s="198"/>
      <c r="AI15" s="199" t="s">
        <v>378</v>
      </c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1"/>
      <c r="AZ15" s="193">
        <v>10860</v>
      </c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5"/>
      <c r="BW15" s="202">
        <v>6046.14</v>
      </c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4"/>
      <c r="CO15" s="184">
        <f t="shared" si="0"/>
        <v>4813.86</v>
      </c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5"/>
    </row>
    <row r="16" spans="1:110" ht="54" customHeight="1">
      <c r="A16" s="168" t="s">
        <v>155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221"/>
      <c r="AC16" s="196" t="s">
        <v>109</v>
      </c>
      <c r="AD16" s="197"/>
      <c r="AE16" s="197"/>
      <c r="AF16" s="197"/>
      <c r="AG16" s="197"/>
      <c r="AH16" s="198"/>
      <c r="AI16" s="199" t="s">
        <v>277</v>
      </c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1"/>
      <c r="AZ16" s="193">
        <v>130</v>
      </c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5"/>
      <c r="BW16" s="202">
        <v>124.06</v>
      </c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204"/>
      <c r="CO16" s="184">
        <f t="shared" si="0"/>
        <v>5.939999999999998</v>
      </c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4"/>
      <c r="DE16" s="184"/>
      <c r="DF16" s="185"/>
    </row>
    <row r="17" spans="1:110" ht="128.25" customHeight="1">
      <c r="A17" s="168" t="s">
        <v>156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221"/>
      <c r="AC17" s="196" t="s">
        <v>109</v>
      </c>
      <c r="AD17" s="197"/>
      <c r="AE17" s="197"/>
      <c r="AF17" s="197"/>
      <c r="AG17" s="197"/>
      <c r="AH17" s="198"/>
      <c r="AI17" s="199" t="s">
        <v>181</v>
      </c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1"/>
      <c r="AZ17" s="193">
        <v>200</v>
      </c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5"/>
      <c r="BW17" s="193">
        <v>200</v>
      </c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5"/>
      <c r="CO17" s="184" t="s">
        <v>220</v>
      </c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4"/>
      <c r="DE17" s="184"/>
      <c r="DF17" s="185"/>
    </row>
    <row r="18" spans="1:111" s="15" customFormat="1" ht="74.25" customHeight="1">
      <c r="A18" s="65" t="s">
        <v>379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205" t="s">
        <v>109</v>
      </c>
      <c r="AD18" s="206"/>
      <c r="AE18" s="206"/>
      <c r="AF18" s="206"/>
      <c r="AG18" s="206"/>
      <c r="AH18" s="207"/>
      <c r="AI18" s="208" t="s">
        <v>380</v>
      </c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10"/>
      <c r="AZ18" s="202">
        <v>63600</v>
      </c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4"/>
      <c r="BW18" s="202">
        <v>34900</v>
      </c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  <c r="CM18" s="203"/>
      <c r="CN18" s="204"/>
      <c r="CO18" s="184">
        <f>AZ18-BW18</f>
        <v>28700</v>
      </c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4"/>
      <c r="DF18" s="185"/>
      <c r="DG18" s="31"/>
    </row>
    <row r="19" spans="1:111" s="15" customFormat="1" ht="36" customHeight="1">
      <c r="A19" s="65" t="s">
        <v>381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205" t="s">
        <v>109</v>
      </c>
      <c r="AD19" s="206"/>
      <c r="AE19" s="206"/>
      <c r="AF19" s="206"/>
      <c r="AG19" s="206"/>
      <c r="AH19" s="207"/>
      <c r="AI19" s="208" t="s">
        <v>382</v>
      </c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10"/>
      <c r="AZ19" s="202">
        <v>198600</v>
      </c>
      <c r="BA19" s="203"/>
      <c r="BB19" s="203"/>
      <c r="BC19" s="203"/>
      <c r="BD19" s="203"/>
      <c r="BE19" s="203"/>
      <c r="BF19" s="203"/>
      <c r="BG19" s="203"/>
      <c r="BH19" s="203"/>
      <c r="BI19" s="203"/>
      <c r="BJ19" s="203"/>
      <c r="BK19" s="203"/>
      <c r="BL19" s="203"/>
      <c r="BM19" s="203"/>
      <c r="BN19" s="203"/>
      <c r="BO19" s="203"/>
      <c r="BP19" s="203"/>
      <c r="BQ19" s="203"/>
      <c r="BR19" s="203"/>
      <c r="BS19" s="203"/>
      <c r="BT19" s="203"/>
      <c r="BU19" s="203"/>
      <c r="BV19" s="204"/>
      <c r="BW19" s="202" t="s">
        <v>220</v>
      </c>
      <c r="BX19" s="203"/>
      <c r="BY19" s="203"/>
      <c r="BZ19" s="203"/>
      <c r="CA19" s="203"/>
      <c r="CB19" s="203"/>
      <c r="CC19" s="203"/>
      <c r="CD19" s="203"/>
      <c r="CE19" s="203"/>
      <c r="CF19" s="203"/>
      <c r="CG19" s="203"/>
      <c r="CH19" s="203"/>
      <c r="CI19" s="203"/>
      <c r="CJ19" s="203"/>
      <c r="CK19" s="203"/>
      <c r="CL19" s="203"/>
      <c r="CM19" s="203"/>
      <c r="CN19" s="204"/>
      <c r="CO19" s="184">
        <f>AZ19</f>
        <v>198600</v>
      </c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5"/>
      <c r="DG19" s="31"/>
    </row>
    <row r="20" spans="1:111" ht="66" customHeight="1">
      <c r="A20" s="168" t="s">
        <v>383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90" t="s">
        <v>109</v>
      </c>
      <c r="AD20" s="191"/>
      <c r="AE20" s="191"/>
      <c r="AF20" s="191"/>
      <c r="AG20" s="191"/>
      <c r="AH20" s="191"/>
      <c r="AI20" s="188" t="s">
        <v>384</v>
      </c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4">
        <v>50000</v>
      </c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 t="s">
        <v>220</v>
      </c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>
        <f>AZ20</f>
        <v>50000</v>
      </c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  <c r="DE20" s="184"/>
      <c r="DF20" s="185"/>
      <c r="DG20" s="31"/>
    </row>
    <row r="21" spans="1:110" s="16" customFormat="1" ht="84.75" customHeight="1">
      <c r="A21" s="65" t="s">
        <v>157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218" t="s">
        <v>109</v>
      </c>
      <c r="AD21" s="219"/>
      <c r="AE21" s="219"/>
      <c r="AF21" s="219"/>
      <c r="AG21" s="219"/>
      <c r="AH21" s="219"/>
      <c r="AI21" s="220" t="s">
        <v>182</v>
      </c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17">
        <v>14400</v>
      </c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7"/>
      <c r="BQ21" s="217"/>
      <c r="BR21" s="217"/>
      <c r="BS21" s="217"/>
      <c r="BT21" s="217"/>
      <c r="BU21" s="217"/>
      <c r="BV21" s="217"/>
      <c r="BW21" s="217">
        <v>4400</v>
      </c>
      <c r="BX21" s="217"/>
      <c r="BY21" s="217"/>
      <c r="BZ21" s="217"/>
      <c r="CA21" s="217"/>
      <c r="CB21" s="217"/>
      <c r="CC21" s="217"/>
      <c r="CD21" s="217"/>
      <c r="CE21" s="217"/>
      <c r="CF21" s="217"/>
      <c r="CG21" s="217"/>
      <c r="CH21" s="217"/>
      <c r="CI21" s="217"/>
      <c r="CJ21" s="217"/>
      <c r="CK21" s="217"/>
      <c r="CL21" s="217"/>
      <c r="CM21" s="217"/>
      <c r="CN21" s="217"/>
      <c r="CO21" s="184">
        <f>AZ21-BW21</f>
        <v>10000</v>
      </c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  <c r="DB21" s="184"/>
      <c r="DC21" s="184"/>
      <c r="DD21" s="184"/>
      <c r="DE21" s="184"/>
      <c r="DF21" s="185"/>
    </row>
    <row r="22" spans="1:110" s="16" customFormat="1" ht="111" customHeight="1">
      <c r="A22" s="168" t="s">
        <v>158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212" t="s">
        <v>109</v>
      </c>
      <c r="AD22" s="213"/>
      <c r="AE22" s="213"/>
      <c r="AF22" s="213"/>
      <c r="AG22" s="213"/>
      <c r="AH22" s="213"/>
      <c r="AI22" s="214" t="s">
        <v>183</v>
      </c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5">
        <v>32000</v>
      </c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6">
        <v>2800</v>
      </c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184">
        <f>AZ22-BW22</f>
        <v>29200</v>
      </c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5"/>
    </row>
    <row r="23" spans="1:111" s="16" customFormat="1" ht="99" customHeight="1">
      <c r="A23" s="168" t="s">
        <v>159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212" t="s">
        <v>109</v>
      </c>
      <c r="AD23" s="213"/>
      <c r="AE23" s="213"/>
      <c r="AF23" s="213"/>
      <c r="AG23" s="213"/>
      <c r="AH23" s="213"/>
      <c r="AI23" s="214" t="s">
        <v>184</v>
      </c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5">
        <v>60000</v>
      </c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15"/>
      <c r="BR23" s="215"/>
      <c r="BS23" s="215"/>
      <c r="BT23" s="215"/>
      <c r="BU23" s="215"/>
      <c r="BV23" s="215"/>
      <c r="BW23" s="216">
        <v>6195</v>
      </c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184">
        <f>AZ23-BW23</f>
        <v>53805</v>
      </c>
      <c r="CP23" s="184"/>
      <c r="CQ23" s="184"/>
      <c r="CR23" s="184"/>
      <c r="CS23" s="184"/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4"/>
      <c r="DE23" s="184"/>
      <c r="DF23" s="185"/>
      <c r="DG23" s="31"/>
    </row>
    <row r="24" spans="1:110" s="16" customFormat="1" ht="81.75" customHeight="1">
      <c r="A24" s="168" t="s">
        <v>160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212" t="s">
        <v>109</v>
      </c>
      <c r="AD24" s="213"/>
      <c r="AE24" s="213"/>
      <c r="AF24" s="213"/>
      <c r="AG24" s="213"/>
      <c r="AH24" s="213"/>
      <c r="AI24" s="214" t="s">
        <v>69</v>
      </c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5">
        <v>10000</v>
      </c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6">
        <v>10000</v>
      </c>
      <c r="BX24" s="216"/>
      <c r="BY24" s="216"/>
      <c r="BZ24" s="216"/>
      <c r="CA24" s="216"/>
      <c r="CB24" s="216"/>
      <c r="CC24" s="216"/>
      <c r="CD24" s="216"/>
      <c r="CE24" s="216"/>
      <c r="CF24" s="216"/>
      <c r="CG24" s="216"/>
      <c r="CH24" s="216"/>
      <c r="CI24" s="216"/>
      <c r="CJ24" s="216"/>
      <c r="CK24" s="216"/>
      <c r="CL24" s="216"/>
      <c r="CM24" s="216"/>
      <c r="CN24" s="216"/>
      <c r="CO24" s="184" t="s">
        <v>220</v>
      </c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4"/>
      <c r="DE24" s="184"/>
      <c r="DF24" s="185"/>
    </row>
    <row r="25" spans="1:110" s="16" customFormat="1" ht="63" customHeight="1">
      <c r="A25" s="168" t="s">
        <v>161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212" t="s">
        <v>109</v>
      </c>
      <c r="AD25" s="213"/>
      <c r="AE25" s="213"/>
      <c r="AF25" s="213"/>
      <c r="AG25" s="213"/>
      <c r="AH25" s="213"/>
      <c r="AI25" s="214" t="s">
        <v>185</v>
      </c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5">
        <v>65000</v>
      </c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6">
        <v>16000</v>
      </c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184">
        <f>AZ25-BW25</f>
        <v>49000</v>
      </c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5"/>
    </row>
    <row r="26" spans="1:110" s="16" customFormat="1" ht="66.75" customHeight="1">
      <c r="A26" s="168" t="s">
        <v>162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212" t="s">
        <v>109</v>
      </c>
      <c r="AD26" s="213"/>
      <c r="AE26" s="213"/>
      <c r="AF26" s="213"/>
      <c r="AG26" s="213"/>
      <c r="AH26" s="213"/>
      <c r="AI26" s="214" t="s">
        <v>186</v>
      </c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5">
        <v>40000</v>
      </c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6">
        <v>11200</v>
      </c>
      <c r="BX26" s="216"/>
      <c r="BY26" s="216"/>
      <c r="BZ26" s="216"/>
      <c r="CA26" s="216"/>
      <c r="CB26" s="216"/>
      <c r="CC26" s="216"/>
      <c r="CD26" s="216"/>
      <c r="CE26" s="216"/>
      <c r="CF26" s="216"/>
      <c r="CG26" s="216"/>
      <c r="CH26" s="216"/>
      <c r="CI26" s="216"/>
      <c r="CJ26" s="216"/>
      <c r="CK26" s="216"/>
      <c r="CL26" s="216"/>
      <c r="CM26" s="216"/>
      <c r="CN26" s="216"/>
      <c r="CO26" s="184">
        <f>AZ26-BW26</f>
        <v>28800</v>
      </c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4"/>
      <c r="DE26" s="184"/>
      <c r="DF26" s="185"/>
    </row>
    <row r="27" spans="1:110" ht="81" customHeight="1">
      <c r="A27" s="168" t="s">
        <v>387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90" t="s">
        <v>109</v>
      </c>
      <c r="AD27" s="191"/>
      <c r="AE27" s="191"/>
      <c r="AF27" s="191"/>
      <c r="AG27" s="191"/>
      <c r="AH27" s="191"/>
      <c r="AI27" s="192" t="s">
        <v>388</v>
      </c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84">
        <v>134300</v>
      </c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>
        <v>45884.09</v>
      </c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  <c r="CM27" s="184"/>
      <c r="CN27" s="184"/>
      <c r="CO27" s="184">
        <f>AZ27-BW27</f>
        <v>88415.91</v>
      </c>
      <c r="CP27" s="184"/>
      <c r="CQ27" s="184"/>
      <c r="CR27" s="184"/>
      <c r="CS27" s="184"/>
      <c r="CT27" s="184"/>
      <c r="CU27" s="184"/>
      <c r="CV27" s="184"/>
      <c r="CW27" s="184"/>
      <c r="CX27" s="184"/>
      <c r="CY27" s="184"/>
      <c r="CZ27" s="184"/>
      <c r="DA27" s="184"/>
      <c r="DB27" s="184"/>
      <c r="DC27" s="184"/>
      <c r="DD27" s="184"/>
      <c r="DE27" s="184"/>
      <c r="DF27" s="185"/>
    </row>
    <row r="28" spans="1:110" ht="96" customHeight="1">
      <c r="A28" s="168" t="s">
        <v>390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90" t="s">
        <v>109</v>
      </c>
      <c r="AD28" s="191"/>
      <c r="AE28" s="191"/>
      <c r="AF28" s="191"/>
      <c r="AG28" s="191"/>
      <c r="AH28" s="191"/>
      <c r="AI28" s="192" t="s">
        <v>389</v>
      </c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84">
        <v>40500</v>
      </c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>
        <v>8367.12</v>
      </c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>
        <f>AZ28-BW28</f>
        <v>32132.879999999997</v>
      </c>
      <c r="CP28" s="184"/>
      <c r="CQ28" s="184"/>
      <c r="CR28" s="184"/>
      <c r="CS28" s="184"/>
      <c r="CT28" s="184"/>
      <c r="CU28" s="184"/>
      <c r="CV28" s="184"/>
      <c r="CW28" s="184"/>
      <c r="CX28" s="184"/>
      <c r="CY28" s="184"/>
      <c r="CZ28" s="184"/>
      <c r="DA28" s="184"/>
      <c r="DB28" s="184"/>
      <c r="DC28" s="184"/>
      <c r="DD28" s="184"/>
      <c r="DE28" s="184"/>
      <c r="DF28" s="185"/>
    </row>
    <row r="29" spans="1:110" ht="97.5" customHeight="1">
      <c r="A29" s="168" t="s">
        <v>163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90" t="s">
        <v>109</v>
      </c>
      <c r="AD29" s="191"/>
      <c r="AE29" s="191"/>
      <c r="AF29" s="191"/>
      <c r="AG29" s="191"/>
      <c r="AH29" s="191"/>
      <c r="AI29" s="192" t="s">
        <v>187</v>
      </c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84">
        <v>10000</v>
      </c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 t="s">
        <v>220</v>
      </c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84"/>
      <c r="CO29" s="184">
        <f>AZ29</f>
        <v>10000</v>
      </c>
      <c r="CP29" s="184"/>
      <c r="CQ29" s="184"/>
      <c r="CR29" s="184"/>
      <c r="CS29" s="184"/>
      <c r="CT29" s="184"/>
      <c r="CU29" s="184"/>
      <c r="CV29" s="184"/>
      <c r="CW29" s="184"/>
      <c r="CX29" s="184"/>
      <c r="CY29" s="184"/>
      <c r="CZ29" s="184"/>
      <c r="DA29" s="184"/>
      <c r="DB29" s="184"/>
      <c r="DC29" s="184"/>
      <c r="DD29" s="184"/>
      <c r="DE29" s="184"/>
      <c r="DF29" s="185"/>
    </row>
    <row r="30" spans="1:111" s="15" customFormat="1" ht="97.5" customHeight="1">
      <c r="A30" s="168" t="s">
        <v>164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205" t="s">
        <v>109</v>
      </c>
      <c r="AD30" s="206"/>
      <c r="AE30" s="206"/>
      <c r="AF30" s="206"/>
      <c r="AG30" s="206"/>
      <c r="AH30" s="207"/>
      <c r="AI30" s="208" t="s">
        <v>188</v>
      </c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10"/>
      <c r="AZ30" s="202">
        <v>45000</v>
      </c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4"/>
      <c r="BW30" s="202" t="s">
        <v>220</v>
      </c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4"/>
      <c r="CO30" s="202">
        <f>AZ30</f>
        <v>45000</v>
      </c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11"/>
      <c r="DG30" s="32"/>
    </row>
    <row r="31" spans="1:111" ht="81" customHeight="1">
      <c r="A31" s="65" t="s">
        <v>379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196" t="s">
        <v>109</v>
      </c>
      <c r="AD31" s="197"/>
      <c r="AE31" s="197"/>
      <c r="AF31" s="197"/>
      <c r="AG31" s="197"/>
      <c r="AH31" s="198"/>
      <c r="AI31" s="199" t="s">
        <v>391</v>
      </c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1"/>
      <c r="AZ31" s="193">
        <v>148100</v>
      </c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5"/>
      <c r="BW31" s="193">
        <v>77000</v>
      </c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5"/>
      <c r="CO31" s="184">
        <f>AZ31-BW31</f>
        <v>71100</v>
      </c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5"/>
      <c r="DG31" s="31"/>
    </row>
    <row r="32" spans="1:111" ht="98.25" customHeight="1">
      <c r="A32" s="168" t="s">
        <v>165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96" t="s">
        <v>109</v>
      </c>
      <c r="AD32" s="197"/>
      <c r="AE32" s="197"/>
      <c r="AF32" s="197"/>
      <c r="AG32" s="197"/>
      <c r="AH32" s="198"/>
      <c r="AI32" s="208" t="s">
        <v>189</v>
      </c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10"/>
      <c r="AZ32" s="193">
        <v>3270400</v>
      </c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5"/>
      <c r="BW32" s="193">
        <v>99750</v>
      </c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5"/>
      <c r="CO32" s="184">
        <f>AZ32-BW32</f>
        <v>3170650</v>
      </c>
      <c r="CP32" s="184"/>
      <c r="CQ32" s="184"/>
      <c r="CR32" s="184"/>
      <c r="CS32" s="184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4"/>
      <c r="DE32" s="184"/>
      <c r="DF32" s="185"/>
      <c r="DG32" s="18"/>
    </row>
    <row r="33" spans="1:110" ht="100.5" customHeight="1">
      <c r="A33" s="168" t="s">
        <v>166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96" t="s">
        <v>109</v>
      </c>
      <c r="AD33" s="197"/>
      <c r="AE33" s="197"/>
      <c r="AF33" s="197"/>
      <c r="AG33" s="197"/>
      <c r="AH33" s="198"/>
      <c r="AI33" s="208" t="s">
        <v>190</v>
      </c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10"/>
      <c r="AZ33" s="193">
        <v>15572300</v>
      </c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5"/>
      <c r="BW33" s="193" t="s">
        <v>220</v>
      </c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5"/>
      <c r="CO33" s="184">
        <f>AZ33</f>
        <v>15572300</v>
      </c>
      <c r="CP33" s="184"/>
      <c r="CQ33" s="184"/>
      <c r="CR33" s="184"/>
      <c r="CS33" s="184"/>
      <c r="CT33" s="184"/>
      <c r="CU33" s="184"/>
      <c r="CV33" s="184"/>
      <c r="CW33" s="184"/>
      <c r="CX33" s="184"/>
      <c r="CY33" s="184"/>
      <c r="CZ33" s="184"/>
      <c r="DA33" s="184"/>
      <c r="DB33" s="184"/>
      <c r="DC33" s="184"/>
      <c r="DD33" s="184"/>
      <c r="DE33" s="184"/>
      <c r="DF33" s="185"/>
    </row>
    <row r="34" spans="1:110" ht="97.5" customHeight="1">
      <c r="A34" s="168" t="s">
        <v>167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96" t="s">
        <v>109</v>
      </c>
      <c r="AD34" s="197"/>
      <c r="AE34" s="197"/>
      <c r="AF34" s="197"/>
      <c r="AG34" s="197"/>
      <c r="AH34" s="198"/>
      <c r="AI34" s="208" t="s">
        <v>191</v>
      </c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10"/>
      <c r="AZ34" s="193">
        <v>90000</v>
      </c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5"/>
      <c r="BW34" s="193" t="s">
        <v>220</v>
      </c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5"/>
      <c r="CO34" s="184">
        <f>AZ34</f>
        <v>90000</v>
      </c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4"/>
      <c r="DE34" s="184"/>
      <c r="DF34" s="185"/>
    </row>
    <row r="35" spans="1:110" ht="111" customHeight="1">
      <c r="A35" s="168" t="s">
        <v>168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96" t="s">
        <v>109</v>
      </c>
      <c r="AD35" s="197"/>
      <c r="AE35" s="197"/>
      <c r="AF35" s="197"/>
      <c r="AG35" s="197"/>
      <c r="AH35" s="198"/>
      <c r="AI35" s="208" t="s">
        <v>24</v>
      </c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10"/>
      <c r="AZ35" s="193">
        <v>1011619</v>
      </c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5"/>
      <c r="BW35" s="193" t="s">
        <v>220</v>
      </c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5"/>
      <c r="CO35" s="184">
        <f>AZ35</f>
        <v>1011619</v>
      </c>
      <c r="CP35" s="184"/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4"/>
      <c r="DE35" s="184"/>
      <c r="DF35" s="185"/>
    </row>
    <row r="36" spans="1:110" ht="109.5" customHeight="1">
      <c r="A36" s="168" t="s">
        <v>169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96" t="s">
        <v>109</v>
      </c>
      <c r="AD36" s="197"/>
      <c r="AE36" s="197"/>
      <c r="AF36" s="197"/>
      <c r="AG36" s="197"/>
      <c r="AH36" s="198"/>
      <c r="AI36" s="208" t="s">
        <v>40</v>
      </c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10"/>
      <c r="AZ36" s="193">
        <v>5847</v>
      </c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5"/>
      <c r="BW36" s="193" t="s">
        <v>220</v>
      </c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5"/>
      <c r="CO36" s="184">
        <f>AZ36</f>
        <v>5847</v>
      </c>
      <c r="CP36" s="184"/>
      <c r="CQ36" s="184"/>
      <c r="CR36" s="184"/>
      <c r="CS36" s="184"/>
      <c r="CT36" s="184"/>
      <c r="CU36" s="184"/>
      <c r="CV36" s="184"/>
      <c r="CW36" s="184"/>
      <c r="CX36" s="184"/>
      <c r="CY36" s="184"/>
      <c r="CZ36" s="184"/>
      <c r="DA36" s="184"/>
      <c r="DB36" s="184"/>
      <c r="DC36" s="184"/>
      <c r="DD36" s="184"/>
      <c r="DE36" s="184"/>
      <c r="DF36" s="185"/>
    </row>
    <row r="37" spans="1:110" ht="97.5" customHeight="1">
      <c r="A37" s="168" t="s">
        <v>170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96" t="s">
        <v>109</v>
      </c>
      <c r="AD37" s="197"/>
      <c r="AE37" s="197"/>
      <c r="AF37" s="197"/>
      <c r="AG37" s="197"/>
      <c r="AH37" s="198"/>
      <c r="AI37" s="208" t="s">
        <v>192</v>
      </c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10"/>
      <c r="AZ37" s="193">
        <v>25000</v>
      </c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5"/>
      <c r="BW37" s="193">
        <v>3000</v>
      </c>
      <c r="BX37" s="194"/>
      <c r="BY37" s="194"/>
      <c r="BZ37" s="194"/>
      <c r="CA37" s="194"/>
      <c r="CB37" s="194"/>
      <c r="CC37" s="194"/>
      <c r="CD37" s="194"/>
      <c r="CE37" s="194"/>
      <c r="CF37" s="194"/>
      <c r="CG37" s="194"/>
      <c r="CH37" s="194"/>
      <c r="CI37" s="194"/>
      <c r="CJ37" s="194"/>
      <c r="CK37" s="194"/>
      <c r="CL37" s="194"/>
      <c r="CM37" s="194"/>
      <c r="CN37" s="195"/>
      <c r="CO37" s="184">
        <f aca="true" t="shared" si="1" ref="CO37:CO43">AZ37-BW37</f>
        <v>22000</v>
      </c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4"/>
      <c r="DD37" s="184"/>
      <c r="DE37" s="184"/>
      <c r="DF37" s="185"/>
    </row>
    <row r="38" spans="1:110" s="15" customFormat="1" ht="96" customHeight="1">
      <c r="A38" s="168" t="s">
        <v>171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205" t="s">
        <v>109</v>
      </c>
      <c r="AD38" s="206"/>
      <c r="AE38" s="206"/>
      <c r="AF38" s="206"/>
      <c r="AG38" s="206"/>
      <c r="AH38" s="207"/>
      <c r="AI38" s="208" t="s">
        <v>193</v>
      </c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10"/>
      <c r="AZ38" s="202">
        <v>289950.33</v>
      </c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04"/>
      <c r="BW38" s="202">
        <v>34670.41</v>
      </c>
      <c r="BX38" s="203"/>
      <c r="BY38" s="203"/>
      <c r="BZ38" s="203"/>
      <c r="CA38" s="203"/>
      <c r="CB38" s="203"/>
      <c r="CC38" s="203"/>
      <c r="CD38" s="203"/>
      <c r="CE38" s="203"/>
      <c r="CF38" s="203"/>
      <c r="CG38" s="203"/>
      <c r="CH38" s="203"/>
      <c r="CI38" s="203"/>
      <c r="CJ38" s="203"/>
      <c r="CK38" s="203"/>
      <c r="CL38" s="203"/>
      <c r="CM38" s="203"/>
      <c r="CN38" s="204"/>
      <c r="CO38" s="184">
        <f t="shared" si="1"/>
        <v>255279.92</v>
      </c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185"/>
    </row>
    <row r="39" spans="1:111" ht="81" customHeight="1">
      <c r="A39" s="168" t="s">
        <v>172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96" t="s">
        <v>109</v>
      </c>
      <c r="AD39" s="197"/>
      <c r="AE39" s="197"/>
      <c r="AF39" s="197"/>
      <c r="AG39" s="197"/>
      <c r="AH39" s="198"/>
      <c r="AI39" s="199" t="s">
        <v>194</v>
      </c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1"/>
      <c r="AZ39" s="193">
        <v>1000000</v>
      </c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5"/>
      <c r="BW39" s="202">
        <v>340599.39</v>
      </c>
      <c r="BX39" s="203"/>
      <c r="BY39" s="203"/>
      <c r="BZ39" s="203"/>
      <c r="CA39" s="203"/>
      <c r="CB39" s="203"/>
      <c r="CC39" s="203"/>
      <c r="CD39" s="203"/>
      <c r="CE39" s="203"/>
      <c r="CF39" s="203"/>
      <c r="CG39" s="203"/>
      <c r="CH39" s="203"/>
      <c r="CI39" s="203"/>
      <c r="CJ39" s="203"/>
      <c r="CK39" s="203"/>
      <c r="CL39" s="203"/>
      <c r="CM39" s="203"/>
      <c r="CN39" s="204"/>
      <c r="CO39" s="184">
        <f t="shared" si="1"/>
        <v>659400.61</v>
      </c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185"/>
      <c r="DG39" s="18"/>
    </row>
    <row r="40" spans="1:111" ht="81" customHeight="1">
      <c r="A40" s="168" t="s">
        <v>173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96" t="s">
        <v>109</v>
      </c>
      <c r="AD40" s="197"/>
      <c r="AE40" s="197"/>
      <c r="AF40" s="197"/>
      <c r="AG40" s="197"/>
      <c r="AH40" s="198"/>
      <c r="AI40" s="199" t="s">
        <v>195</v>
      </c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1"/>
      <c r="AZ40" s="202">
        <v>300000</v>
      </c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3"/>
      <c r="BQ40" s="203"/>
      <c r="BR40" s="203"/>
      <c r="BS40" s="203"/>
      <c r="BT40" s="203"/>
      <c r="BU40" s="203"/>
      <c r="BV40" s="204"/>
      <c r="BW40" s="193">
        <v>92356</v>
      </c>
      <c r="BX40" s="194"/>
      <c r="BY40" s="194"/>
      <c r="BZ40" s="194"/>
      <c r="CA40" s="194"/>
      <c r="CB40" s="194"/>
      <c r="CC40" s="194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5"/>
      <c r="CO40" s="184">
        <f t="shared" si="1"/>
        <v>207644</v>
      </c>
      <c r="CP40" s="184"/>
      <c r="CQ40" s="184"/>
      <c r="CR40" s="184"/>
      <c r="CS40" s="184"/>
      <c r="CT40" s="184"/>
      <c r="CU40" s="184"/>
      <c r="CV40" s="184"/>
      <c r="CW40" s="184"/>
      <c r="CX40" s="184"/>
      <c r="CY40" s="184"/>
      <c r="CZ40" s="184"/>
      <c r="DA40" s="184"/>
      <c r="DB40" s="184"/>
      <c r="DC40" s="184"/>
      <c r="DD40" s="184"/>
      <c r="DE40" s="184"/>
      <c r="DF40" s="185"/>
      <c r="DG40" s="18"/>
    </row>
    <row r="41" spans="1:111" ht="91.5" customHeight="1">
      <c r="A41" s="168" t="s">
        <v>174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96" t="s">
        <v>109</v>
      </c>
      <c r="AD41" s="197"/>
      <c r="AE41" s="197"/>
      <c r="AF41" s="197"/>
      <c r="AG41" s="197"/>
      <c r="AH41" s="198"/>
      <c r="AI41" s="199" t="s">
        <v>196</v>
      </c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1"/>
      <c r="AZ41" s="193">
        <v>1900000</v>
      </c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5"/>
      <c r="BW41" s="193">
        <v>69353</v>
      </c>
      <c r="BX41" s="194"/>
      <c r="BY41" s="194"/>
      <c r="BZ41" s="194"/>
      <c r="CA41" s="194"/>
      <c r="CB41" s="194"/>
      <c r="CC41" s="194"/>
      <c r="CD41" s="194"/>
      <c r="CE41" s="194"/>
      <c r="CF41" s="194"/>
      <c r="CG41" s="194"/>
      <c r="CH41" s="194"/>
      <c r="CI41" s="194"/>
      <c r="CJ41" s="194"/>
      <c r="CK41" s="194"/>
      <c r="CL41" s="194"/>
      <c r="CM41" s="194"/>
      <c r="CN41" s="195"/>
      <c r="CO41" s="184">
        <f t="shared" si="1"/>
        <v>1830647</v>
      </c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5"/>
      <c r="DG41" s="18"/>
    </row>
    <row r="42" spans="1:111" ht="96" customHeight="1">
      <c r="A42" s="168" t="s">
        <v>175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96" t="s">
        <v>109</v>
      </c>
      <c r="AD42" s="197"/>
      <c r="AE42" s="197"/>
      <c r="AF42" s="197"/>
      <c r="AG42" s="197"/>
      <c r="AH42" s="198"/>
      <c r="AI42" s="199" t="s">
        <v>197</v>
      </c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1"/>
      <c r="AZ42" s="202">
        <v>967400</v>
      </c>
      <c r="BA42" s="203"/>
      <c r="BB42" s="203"/>
      <c r="BC42" s="203"/>
      <c r="BD42" s="203"/>
      <c r="BE42" s="203"/>
      <c r="BF42" s="203"/>
      <c r="BG42" s="203"/>
      <c r="BH42" s="203"/>
      <c r="BI42" s="203"/>
      <c r="BJ42" s="203"/>
      <c r="BK42" s="203"/>
      <c r="BL42" s="203"/>
      <c r="BM42" s="203"/>
      <c r="BN42" s="203"/>
      <c r="BO42" s="203"/>
      <c r="BP42" s="203"/>
      <c r="BQ42" s="203"/>
      <c r="BR42" s="203"/>
      <c r="BS42" s="203"/>
      <c r="BT42" s="203"/>
      <c r="BU42" s="203"/>
      <c r="BV42" s="204"/>
      <c r="BW42" s="193">
        <v>129908</v>
      </c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5"/>
      <c r="CO42" s="184">
        <f t="shared" si="1"/>
        <v>837492</v>
      </c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4"/>
      <c r="DE42" s="184"/>
      <c r="DF42" s="185"/>
      <c r="DG42" s="18"/>
    </row>
    <row r="43" spans="1:110" ht="96" customHeight="1">
      <c r="A43" s="168" t="s">
        <v>176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96" t="s">
        <v>109</v>
      </c>
      <c r="AD43" s="197"/>
      <c r="AE43" s="197"/>
      <c r="AF43" s="197"/>
      <c r="AG43" s="197"/>
      <c r="AH43" s="198"/>
      <c r="AI43" s="199" t="s">
        <v>198</v>
      </c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1"/>
      <c r="AZ43" s="202">
        <v>185000</v>
      </c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03"/>
      <c r="BQ43" s="203"/>
      <c r="BR43" s="203"/>
      <c r="BS43" s="203"/>
      <c r="BT43" s="203"/>
      <c r="BU43" s="203"/>
      <c r="BV43" s="204"/>
      <c r="BW43" s="193">
        <v>31070</v>
      </c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5"/>
      <c r="CO43" s="184">
        <f t="shared" si="1"/>
        <v>153930</v>
      </c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4"/>
      <c r="DD43" s="184"/>
      <c r="DE43" s="184"/>
      <c r="DF43" s="185"/>
    </row>
    <row r="44" spans="1:110" ht="111" customHeight="1">
      <c r="A44" s="168" t="s">
        <v>177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90" t="s">
        <v>109</v>
      </c>
      <c r="AD44" s="191"/>
      <c r="AE44" s="191"/>
      <c r="AF44" s="191"/>
      <c r="AG44" s="191"/>
      <c r="AH44" s="191"/>
      <c r="AI44" s="192" t="s">
        <v>199</v>
      </c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84">
        <v>16000</v>
      </c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  <c r="BT44" s="184"/>
      <c r="BU44" s="184"/>
      <c r="BV44" s="184"/>
      <c r="BW44" s="184" t="s">
        <v>220</v>
      </c>
      <c r="BX44" s="184"/>
      <c r="BY44" s="184"/>
      <c r="BZ44" s="184"/>
      <c r="CA44" s="184"/>
      <c r="CB44" s="184"/>
      <c r="CC44" s="184"/>
      <c r="CD44" s="184"/>
      <c r="CE44" s="184"/>
      <c r="CF44" s="184"/>
      <c r="CG44" s="184"/>
      <c r="CH44" s="184"/>
      <c r="CI44" s="184"/>
      <c r="CJ44" s="184"/>
      <c r="CK44" s="184"/>
      <c r="CL44" s="184"/>
      <c r="CM44" s="184"/>
      <c r="CN44" s="184"/>
      <c r="CO44" s="184">
        <f>AZ44</f>
        <v>16000</v>
      </c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4"/>
      <c r="DE44" s="184"/>
      <c r="DF44" s="185"/>
    </row>
    <row r="45" spans="1:110" s="15" customFormat="1" ht="81" customHeight="1">
      <c r="A45" s="168" t="s">
        <v>178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86" t="s">
        <v>109</v>
      </c>
      <c r="AD45" s="187"/>
      <c r="AE45" s="187"/>
      <c r="AF45" s="187"/>
      <c r="AG45" s="187"/>
      <c r="AH45" s="187"/>
      <c r="AI45" s="188" t="s">
        <v>200</v>
      </c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9">
        <v>3181000</v>
      </c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89"/>
      <c r="BM45" s="189"/>
      <c r="BN45" s="189"/>
      <c r="BO45" s="189"/>
      <c r="BP45" s="189"/>
      <c r="BQ45" s="189"/>
      <c r="BR45" s="189"/>
      <c r="BS45" s="189"/>
      <c r="BT45" s="189"/>
      <c r="BU45" s="189"/>
      <c r="BV45" s="189"/>
      <c r="BW45" s="189">
        <v>911343.18</v>
      </c>
      <c r="BX45" s="189"/>
      <c r="BY45" s="189"/>
      <c r="BZ45" s="189"/>
      <c r="CA45" s="189"/>
      <c r="CB45" s="189"/>
      <c r="CC45" s="189"/>
      <c r="CD45" s="189"/>
      <c r="CE45" s="189"/>
      <c r="CF45" s="189"/>
      <c r="CG45" s="189"/>
      <c r="CH45" s="189"/>
      <c r="CI45" s="189"/>
      <c r="CJ45" s="189"/>
      <c r="CK45" s="189"/>
      <c r="CL45" s="189"/>
      <c r="CM45" s="189"/>
      <c r="CN45" s="189"/>
      <c r="CO45" s="184">
        <f>AZ45-BW45</f>
        <v>2269656.82</v>
      </c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4"/>
      <c r="DE45" s="184"/>
      <c r="DF45" s="185"/>
    </row>
    <row r="46" spans="1:110" ht="78" customHeight="1" thickBot="1">
      <c r="A46" s="168" t="s">
        <v>179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78" t="s">
        <v>109</v>
      </c>
      <c r="AD46" s="179"/>
      <c r="AE46" s="179"/>
      <c r="AF46" s="179"/>
      <c r="AG46" s="179"/>
      <c r="AH46" s="180"/>
      <c r="AI46" s="181" t="s">
        <v>201</v>
      </c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3"/>
      <c r="AZ46" s="163">
        <v>84000</v>
      </c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5"/>
      <c r="BW46" s="163">
        <v>18050</v>
      </c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5"/>
      <c r="CO46" s="166">
        <f>AZ46-BW46</f>
        <v>65950</v>
      </c>
      <c r="CP46" s="166"/>
      <c r="CQ46" s="166"/>
      <c r="CR46" s="166"/>
      <c r="CS46" s="166"/>
      <c r="CT46" s="166"/>
      <c r="CU46" s="166"/>
      <c r="CV46" s="166"/>
      <c r="CW46" s="166"/>
      <c r="CX46" s="166"/>
      <c r="CY46" s="166"/>
      <c r="CZ46" s="166"/>
      <c r="DA46" s="166"/>
      <c r="DB46" s="166"/>
      <c r="DC46" s="166"/>
      <c r="DD46" s="166"/>
      <c r="DE46" s="166"/>
      <c r="DF46" s="167"/>
    </row>
    <row r="47" spans="1:110" ht="7.5" customHeight="1" thickBo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18"/>
      <c r="AD47" s="19"/>
      <c r="AE47" s="19"/>
      <c r="AF47" s="19"/>
      <c r="AG47" s="19"/>
      <c r="AH47" s="18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</row>
    <row r="48" spans="1:123" ht="22.5" customHeight="1" thickBot="1">
      <c r="A48" s="168" t="s">
        <v>134</v>
      </c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9" t="s">
        <v>110</v>
      </c>
      <c r="AD48" s="170"/>
      <c r="AE48" s="170"/>
      <c r="AF48" s="170"/>
      <c r="AG48" s="170"/>
      <c r="AH48" s="171"/>
      <c r="AI48" s="172" t="s">
        <v>102</v>
      </c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4"/>
      <c r="AZ48" s="175">
        <f>'[1]стр.1'!BC13-'[1]стр.2.1'!AZ5</f>
        <v>-4890316.329999998</v>
      </c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5">
        <f>'стр.1'!BW13-Лист1!BW5</f>
        <v>2045257.0500000003</v>
      </c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5" t="s">
        <v>102</v>
      </c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7"/>
      <c r="DI48" s="162"/>
      <c r="DJ48" s="162"/>
      <c r="DK48" s="162"/>
      <c r="DL48" s="162"/>
      <c r="DM48" s="162"/>
      <c r="DN48" s="162"/>
      <c r="DO48" s="162"/>
      <c r="DP48" s="162"/>
      <c r="DQ48" s="162"/>
      <c r="DR48" s="162"/>
      <c r="DS48" s="162"/>
    </row>
  </sheetData>
  <mergeCells count="272"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AI4:AY4"/>
    <mergeCell ref="AZ4:BV4"/>
    <mergeCell ref="BW6:CN6"/>
    <mergeCell ref="CO6:DF6"/>
    <mergeCell ref="A5:AB5"/>
    <mergeCell ref="AC5:AH5"/>
    <mergeCell ref="AI5:AY5"/>
    <mergeCell ref="AZ5:BV5"/>
    <mergeCell ref="BW4:CN4"/>
    <mergeCell ref="CO4:DF4"/>
    <mergeCell ref="BW5:CN5"/>
    <mergeCell ref="CO5:DF5"/>
    <mergeCell ref="BW7:CN7"/>
    <mergeCell ref="CO7:DF7"/>
    <mergeCell ref="A6:AB6"/>
    <mergeCell ref="AC6:AH6"/>
    <mergeCell ref="A7:AB7"/>
    <mergeCell ref="AC7:AH7"/>
    <mergeCell ref="AI7:AY7"/>
    <mergeCell ref="AZ7:BV7"/>
    <mergeCell ref="AI6:AY6"/>
    <mergeCell ref="AZ6:BV6"/>
    <mergeCell ref="A8:AB8"/>
    <mergeCell ref="AC8:AH8"/>
    <mergeCell ref="AI8:AY8"/>
    <mergeCell ref="AZ8:BV8"/>
    <mergeCell ref="BW10:CN10"/>
    <mergeCell ref="CO10:DF10"/>
    <mergeCell ref="A9:AB9"/>
    <mergeCell ref="AC9:AH9"/>
    <mergeCell ref="AI9:AY9"/>
    <mergeCell ref="AZ9:BV9"/>
    <mergeCell ref="BW8:CN8"/>
    <mergeCell ref="CO8:DF8"/>
    <mergeCell ref="BW9:CN9"/>
    <mergeCell ref="CO9:DF9"/>
    <mergeCell ref="BW11:CN11"/>
    <mergeCell ref="CO11:DF11"/>
    <mergeCell ref="A10:AB10"/>
    <mergeCell ref="AC10:AH10"/>
    <mergeCell ref="A11:AB11"/>
    <mergeCell ref="AC11:AH11"/>
    <mergeCell ref="AI11:AY11"/>
    <mergeCell ref="AZ11:BV11"/>
    <mergeCell ref="AI10:AY10"/>
    <mergeCell ref="AZ10:BV10"/>
    <mergeCell ref="A12:AB12"/>
    <mergeCell ref="AC12:AH12"/>
    <mergeCell ref="AI12:AY12"/>
    <mergeCell ref="AZ12:BV12"/>
    <mergeCell ref="BW14:CN14"/>
    <mergeCell ref="CO14:DF14"/>
    <mergeCell ref="A13:AB13"/>
    <mergeCell ref="AC13:AH13"/>
    <mergeCell ref="AI13:AY13"/>
    <mergeCell ref="AZ13:BV13"/>
    <mergeCell ref="BW12:CN12"/>
    <mergeCell ref="CO12:DF12"/>
    <mergeCell ref="BW13:CN13"/>
    <mergeCell ref="CO13:DF13"/>
    <mergeCell ref="BW15:CN15"/>
    <mergeCell ref="CO15:DF15"/>
    <mergeCell ref="A14:AB14"/>
    <mergeCell ref="AC14:AH14"/>
    <mergeCell ref="A15:AB15"/>
    <mergeCell ref="AC15:AH15"/>
    <mergeCell ref="AI15:AY15"/>
    <mergeCell ref="AZ15:BV15"/>
    <mergeCell ref="AI14:AY14"/>
    <mergeCell ref="AZ14:BV14"/>
    <mergeCell ref="A16:AB16"/>
    <mergeCell ref="AC16:AH16"/>
    <mergeCell ref="AI16:AY16"/>
    <mergeCell ref="AZ16:BV16"/>
    <mergeCell ref="BW18:CN18"/>
    <mergeCell ref="CO18:DF18"/>
    <mergeCell ref="A17:AB17"/>
    <mergeCell ref="AC17:AH17"/>
    <mergeCell ref="AI17:AY17"/>
    <mergeCell ref="AZ17:BV17"/>
    <mergeCell ref="BW16:CN16"/>
    <mergeCell ref="CO16:DF16"/>
    <mergeCell ref="BW17:CN17"/>
    <mergeCell ref="CO17:DF17"/>
    <mergeCell ref="BW19:CN19"/>
    <mergeCell ref="CO19:DF19"/>
    <mergeCell ref="A18:AB18"/>
    <mergeCell ref="AC18:AH18"/>
    <mergeCell ref="A19:AB19"/>
    <mergeCell ref="AC19:AH19"/>
    <mergeCell ref="AI19:AY19"/>
    <mergeCell ref="AZ19:BV19"/>
    <mergeCell ref="AI18:AY18"/>
    <mergeCell ref="AZ18:BV18"/>
    <mergeCell ref="A20:AB20"/>
    <mergeCell ref="AC20:AH20"/>
    <mergeCell ref="AI20:AY20"/>
    <mergeCell ref="AZ20:BV20"/>
    <mergeCell ref="BW22:CN22"/>
    <mergeCell ref="CO22:DF22"/>
    <mergeCell ref="A21:AB21"/>
    <mergeCell ref="AC21:AH21"/>
    <mergeCell ref="AI21:AY21"/>
    <mergeCell ref="AZ21:BV21"/>
    <mergeCell ref="BW20:CN20"/>
    <mergeCell ref="CO20:DF20"/>
    <mergeCell ref="BW21:CN21"/>
    <mergeCell ref="CO21:DF21"/>
    <mergeCell ref="BW23:CN23"/>
    <mergeCell ref="CO23:DF23"/>
    <mergeCell ref="A22:AB22"/>
    <mergeCell ref="AC22:AH22"/>
    <mergeCell ref="A23:AB23"/>
    <mergeCell ref="AC23:AH23"/>
    <mergeCell ref="AI23:AY23"/>
    <mergeCell ref="AZ23:BV23"/>
    <mergeCell ref="AI22:AY22"/>
    <mergeCell ref="AZ22:BV22"/>
    <mergeCell ref="A24:AB24"/>
    <mergeCell ref="AC24:AH24"/>
    <mergeCell ref="AI24:AY24"/>
    <mergeCell ref="AZ24:BV24"/>
    <mergeCell ref="BW26:CN26"/>
    <mergeCell ref="CO26:DF26"/>
    <mergeCell ref="A25:AB25"/>
    <mergeCell ref="AC25:AH25"/>
    <mergeCell ref="AI25:AY25"/>
    <mergeCell ref="AZ25:BV25"/>
    <mergeCell ref="BW24:CN24"/>
    <mergeCell ref="CO24:DF24"/>
    <mergeCell ref="BW25:CN25"/>
    <mergeCell ref="CO25:DF25"/>
    <mergeCell ref="BW27:CN27"/>
    <mergeCell ref="CO27:DF27"/>
    <mergeCell ref="A26:AB26"/>
    <mergeCell ref="AC26:AH26"/>
    <mergeCell ref="A27:AB27"/>
    <mergeCell ref="AC27:AH27"/>
    <mergeCell ref="AI27:AY27"/>
    <mergeCell ref="AZ27:BV27"/>
    <mergeCell ref="AI26:AY26"/>
    <mergeCell ref="AZ26:BV26"/>
    <mergeCell ref="A28:AB28"/>
    <mergeCell ref="AC28:AH28"/>
    <mergeCell ref="AI28:AY28"/>
    <mergeCell ref="AZ28:BV28"/>
    <mergeCell ref="BW30:CN30"/>
    <mergeCell ref="CO30:DF30"/>
    <mergeCell ref="A29:AB29"/>
    <mergeCell ref="AC29:AH29"/>
    <mergeCell ref="AI29:AY29"/>
    <mergeCell ref="AZ29:BV29"/>
    <mergeCell ref="BW28:CN28"/>
    <mergeCell ref="CO28:DF28"/>
    <mergeCell ref="BW29:CN29"/>
    <mergeCell ref="CO29:DF29"/>
    <mergeCell ref="BW31:CN31"/>
    <mergeCell ref="CO31:DF31"/>
    <mergeCell ref="A30:AB30"/>
    <mergeCell ref="AC30:AH30"/>
    <mergeCell ref="A31:AB31"/>
    <mergeCell ref="AC31:AH31"/>
    <mergeCell ref="AI31:AY31"/>
    <mergeCell ref="AZ31:BV31"/>
    <mergeCell ref="AI30:AY30"/>
    <mergeCell ref="AZ30:BV30"/>
    <mergeCell ref="A32:AB32"/>
    <mergeCell ref="AC32:AH32"/>
    <mergeCell ref="AI32:AY32"/>
    <mergeCell ref="AZ32:BV32"/>
    <mergeCell ref="BW34:CN34"/>
    <mergeCell ref="CO34:DF34"/>
    <mergeCell ref="A33:AB33"/>
    <mergeCell ref="AC33:AH33"/>
    <mergeCell ref="AI33:AY33"/>
    <mergeCell ref="AZ33:BV33"/>
    <mergeCell ref="BW32:CN32"/>
    <mergeCell ref="CO32:DF32"/>
    <mergeCell ref="BW33:CN33"/>
    <mergeCell ref="CO33:DF33"/>
    <mergeCell ref="BW35:CN35"/>
    <mergeCell ref="CO35:DF35"/>
    <mergeCell ref="A34:AB34"/>
    <mergeCell ref="AC34:AH34"/>
    <mergeCell ref="A35:AB35"/>
    <mergeCell ref="AC35:AH35"/>
    <mergeCell ref="AI35:AY35"/>
    <mergeCell ref="AZ35:BV35"/>
    <mergeCell ref="AI34:AY34"/>
    <mergeCell ref="AZ34:BV34"/>
    <mergeCell ref="A36:AB36"/>
    <mergeCell ref="AC36:AH36"/>
    <mergeCell ref="AI36:AY36"/>
    <mergeCell ref="AZ36:BV36"/>
    <mergeCell ref="BW38:CN38"/>
    <mergeCell ref="CO38:DF38"/>
    <mergeCell ref="A37:AB37"/>
    <mergeCell ref="AC37:AH37"/>
    <mergeCell ref="AI37:AY37"/>
    <mergeCell ref="AZ37:BV37"/>
    <mergeCell ref="BW36:CN36"/>
    <mergeCell ref="CO36:DF36"/>
    <mergeCell ref="BW37:CN37"/>
    <mergeCell ref="CO37:DF37"/>
    <mergeCell ref="BW39:CN39"/>
    <mergeCell ref="CO39:DF39"/>
    <mergeCell ref="A38:AB38"/>
    <mergeCell ref="AC38:AH38"/>
    <mergeCell ref="A39:AB39"/>
    <mergeCell ref="AC39:AH39"/>
    <mergeCell ref="AI39:AY39"/>
    <mergeCell ref="AZ39:BV39"/>
    <mergeCell ref="AI38:AY38"/>
    <mergeCell ref="AZ38:BV38"/>
    <mergeCell ref="A40:AB40"/>
    <mergeCell ref="AC40:AH40"/>
    <mergeCell ref="AI40:AY40"/>
    <mergeCell ref="AZ40:BV40"/>
    <mergeCell ref="BW42:CN42"/>
    <mergeCell ref="CO42:DF42"/>
    <mergeCell ref="A41:AB41"/>
    <mergeCell ref="AC41:AH41"/>
    <mergeCell ref="AI41:AY41"/>
    <mergeCell ref="AZ41:BV41"/>
    <mergeCell ref="BW40:CN40"/>
    <mergeCell ref="CO40:DF40"/>
    <mergeCell ref="BW41:CN41"/>
    <mergeCell ref="CO41:DF41"/>
    <mergeCell ref="BW43:CN43"/>
    <mergeCell ref="CO43:DF43"/>
    <mergeCell ref="A42:AB42"/>
    <mergeCell ref="AC42:AH42"/>
    <mergeCell ref="A43:AB43"/>
    <mergeCell ref="AC43:AH43"/>
    <mergeCell ref="AI43:AY43"/>
    <mergeCell ref="AZ43:BV43"/>
    <mergeCell ref="AI42:AY42"/>
    <mergeCell ref="AZ42:BV42"/>
    <mergeCell ref="CO44:DF44"/>
    <mergeCell ref="A45:AB45"/>
    <mergeCell ref="AC45:AH45"/>
    <mergeCell ref="AI45:AY45"/>
    <mergeCell ref="AZ45:BV45"/>
    <mergeCell ref="BW45:CN45"/>
    <mergeCell ref="CO45:DF45"/>
    <mergeCell ref="A44:AB44"/>
    <mergeCell ref="AC44:AH44"/>
    <mergeCell ref="AI44:AY44"/>
    <mergeCell ref="AC46:AH46"/>
    <mergeCell ref="AI46:AY46"/>
    <mergeCell ref="AZ46:BV46"/>
    <mergeCell ref="BW44:CN44"/>
    <mergeCell ref="AZ44:BV44"/>
    <mergeCell ref="DI48:DS48"/>
    <mergeCell ref="BW46:CN46"/>
    <mergeCell ref="CO46:DF46"/>
    <mergeCell ref="A48:AB48"/>
    <mergeCell ref="AC48:AH48"/>
    <mergeCell ref="AI48:AY48"/>
    <mergeCell ref="AZ48:BV48"/>
    <mergeCell ref="BW48:CN48"/>
    <mergeCell ref="CO48:DF48"/>
    <mergeCell ref="A46:AB46"/>
  </mergeCells>
  <printOptions/>
  <pageMargins left="0.75" right="0.2" top="0.62" bottom="0.26" header="0.5" footer="0.24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42"/>
  <sheetViews>
    <sheetView view="pageBreakPreview" zoomScaleSheetLayoutView="100" zoomScalePageLayoutView="0" workbookViewId="0" topLeftCell="A14">
      <selection activeCell="BF45" sqref="BF45"/>
    </sheetView>
  </sheetViews>
  <sheetFormatPr defaultColWidth="0.875" defaultRowHeight="12.75"/>
  <cols>
    <col min="1" max="27" width="0.875" style="1" customWidth="1"/>
    <col min="28" max="28" width="3.50390625" style="1" customWidth="1"/>
    <col min="29" max="34" width="0.875" style="1" customWidth="1"/>
    <col min="35" max="51" width="1.4921875" style="1" customWidth="1"/>
    <col min="52" max="16384" width="0.875" style="1" customWidth="1"/>
  </cols>
  <sheetData>
    <row r="1" ht="11.25">
      <c r="DF1" s="4" t="s">
        <v>7</v>
      </c>
    </row>
    <row r="2" spans="1:110" s="3" customFormat="1" ht="21" customHeight="1">
      <c r="A2" s="305" t="s">
        <v>216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  <c r="BD2" s="305"/>
      <c r="BE2" s="305"/>
      <c r="BF2" s="305"/>
      <c r="BG2" s="305"/>
      <c r="BH2" s="305"/>
      <c r="BI2" s="305"/>
      <c r="BJ2" s="305"/>
      <c r="BK2" s="305"/>
      <c r="BL2" s="305"/>
      <c r="BM2" s="305"/>
      <c r="BN2" s="305"/>
      <c r="BO2" s="305"/>
      <c r="BP2" s="305"/>
      <c r="BQ2" s="305"/>
      <c r="BR2" s="305"/>
      <c r="BS2" s="305"/>
      <c r="BT2" s="305"/>
      <c r="BU2" s="305"/>
      <c r="BV2" s="305"/>
      <c r="BW2" s="305"/>
      <c r="BX2" s="305"/>
      <c r="BY2" s="305"/>
      <c r="BZ2" s="305"/>
      <c r="CA2" s="305"/>
      <c r="CB2" s="305"/>
      <c r="CC2" s="305"/>
      <c r="CD2" s="305"/>
      <c r="CE2" s="305"/>
      <c r="CF2" s="305"/>
      <c r="CG2" s="305"/>
      <c r="CH2" s="305"/>
      <c r="CI2" s="305"/>
      <c r="CJ2" s="305"/>
      <c r="CK2" s="305"/>
      <c r="CL2" s="305"/>
      <c r="CM2" s="305"/>
      <c r="CN2" s="305"/>
      <c r="CO2" s="305"/>
      <c r="CP2" s="305"/>
      <c r="CQ2" s="305"/>
      <c r="CR2" s="305"/>
      <c r="CS2" s="305"/>
      <c r="CT2" s="305"/>
      <c r="CU2" s="305"/>
      <c r="CV2" s="305"/>
      <c r="CW2" s="305"/>
      <c r="CX2" s="305"/>
      <c r="CY2" s="305"/>
      <c r="CZ2" s="305"/>
      <c r="DA2" s="305"/>
      <c r="DB2" s="305"/>
      <c r="DC2" s="305"/>
      <c r="DD2" s="305"/>
      <c r="DE2" s="305"/>
      <c r="DF2" s="305"/>
    </row>
    <row r="3" spans="1:110" ht="54" customHeight="1">
      <c r="A3" s="300" t="s">
        <v>96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 t="s">
        <v>97</v>
      </c>
      <c r="AD3" s="288"/>
      <c r="AE3" s="288"/>
      <c r="AF3" s="288"/>
      <c r="AG3" s="288"/>
      <c r="AH3" s="288"/>
      <c r="AI3" s="288" t="s">
        <v>217</v>
      </c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 t="s">
        <v>137</v>
      </c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88"/>
      <c r="BL3" s="288"/>
      <c r="BM3" s="288"/>
      <c r="BN3" s="288"/>
      <c r="BO3" s="288"/>
      <c r="BP3" s="288"/>
      <c r="BQ3" s="288"/>
      <c r="BR3" s="288"/>
      <c r="BS3" s="288"/>
      <c r="BT3" s="288"/>
      <c r="BU3" s="288"/>
      <c r="BV3" s="288"/>
      <c r="BW3" s="288" t="s">
        <v>98</v>
      </c>
      <c r="BX3" s="288"/>
      <c r="BY3" s="288"/>
      <c r="BZ3" s="288"/>
      <c r="CA3" s="288"/>
      <c r="CB3" s="288"/>
      <c r="CC3" s="288"/>
      <c r="CD3" s="288"/>
      <c r="CE3" s="288"/>
      <c r="CF3" s="288"/>
      <c r="CG3" s="288"/>
      <c r="CH3" s="288"/>
      <c r="CI3" s="288"/>
      <c r="CJ3" s="288"/>
      <c r="CK3" s="288"/>
      <c r="CL3" s="288"/>
      <c r="CM3" s="288"/>
      <c r="CN3" s="288"/>
      <c r="CO3" s="288" t="s">
        <v>99</v>
      </c>
      <c r="CP3" s="288"/>
      <c r="CQ3" s="288"/>
      <c r="CR3" s="288"/>
      <c r="CS3" s="288"/>
      <c r="CT3" s="288"/>
      <c r="CU3" s="288"/>
      <c r="CV3" s="288"/>
      <c r="CW3" s="288"/>
      <c r="CX3" s="288"/>
      <c r="CY3" s="288"/>
      <c r="CZ3" s="288"/>
      <c r="DA3" s="288"/>
      <c r="DB3" s="288"/>
      <c r="DC3" s="288"/>
      <c r="DD3" s="288"/>
      <c r="DE3" s="288"/>
      <c r="DF3" s="299"/>
    </row>
    <row r="4" spans="1:110" s="9" customFormat="1" ht="12" customHeight="1" thickBot="1">
      <c r="A4" s="301">
        <v>1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285">
        <v>2</v>
      </c>
      <c r="AD4" s="285"/>
      <c r="AE4" s="285"/>
      <c r="AF4" s="285"/>
      <c r="AG4" s="285"/>
      <c r="AH4" s="285"/>
      <c r="AI4" s="285">
        <v>3</v>
      </c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>
        <v>4</v>
      </c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  <c r="BU4" s="285"/>
      <c r="BV4" s="285"/>
      <c r="BW4" s="285">
        <v>5</v>
      </c>
      <c r="BX4" s="285"/>
      <c r="BY4" s="285"/>
      <c r="BZ4" s="285"/>
      <c r="CA4" s="285"/>
      <c r="CB4" s="285"/>
      <c r="CC4" s="285"/>
      <c r="CD4" s="285"/>
      <c r="CE4" s="285"/>
      <c r="CF4" s="285"/>
      <c r="CG4" s="285"/>
      <c r="CH4" s="285"/>
      <c r="CI4" s="285"/>
      <c r="CJ4" s="285"/>
      <c r="CK4" s="285"/>
      <c r="CL4" s="285"/>
      <c r="CM4" s="285"/>
      <c r="CN4" s="285"/>
      <c r="CO4" s="285">
        <v>6</v>
      </c>
      <c r="CP4" s="285"/>
      <c r="CQ4" s="285"/>
      <c r="CR4" s="285"/>
      <c r="CS4" s="285"/>
      <c r="CT4" s="285"/>
      <c r="CU4" s="285"/>
      <c r="CV4" s="285"/>
      <c r="CW4" s="285"/>
      <c r="CX4" s="285"/>
      <c r="CY4" s="285"/>
      <c r="CZ4" s="285"/>
      <c r="DA4" s="285"/>
      <c r="DB4" s="285"/>
      <c r="DC4" s="285"/>
      <c r="DD4" s="285"/>
      <c r="DE4" s="285"/>
      <c r="DF4" s="298"/>
    </row>
    <row r="5" spans="1:110" ht="22.5" customHeight="1">
      <c r="A5" s="303" t="s">
        <v>70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4"/>
      <c r="AC5" s="286" t="s">
        <v>133</v>
      </c>
      <c r="AD5" s="287"/>
      <c r="AE5" s="287"/>
      <c r="AF5" s="287"/>
      <c r="AG5" s="287"/>
      <c r="AH5" s="287"/>
      <c r="AI5" s="287" t="s">
        <v>102</v>
      </c>
      <c r="AJ5" s="287"/>
      <c r="AK5" s="287"/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9">
        <f>AZ29</f>
        <v>4890316.329999998</v>
      </c>
      <c r="BA5" s="290"/>
      <c r="BB5" s="290"/>
      <c r="BC5" s="290"/>
      <c r="BD5" s="290"/>
      <c r="BE5" s="290"/>
      <c r="BF5" s="290"/>
      <c r="BG5" s="290"/>
      <c r="BH5" s="290"/>
      <c r="BI5" s="290"/>
      <c r="BJ5" s="290"/>
      <c r="BK5" s="290"/>
      <c r="BL5" s="290"/>
      <c r="BM5" s="290"/>
      <c r="BN5" s="290"/>
      <c r="BO5" s="290"/>
      <c r="BP5" s="290"/>
      <c r="BQ5" s="290"/>
      <c r="BR5" s="290"/>
      <c r="BS5" s="290"/>
      <c r="BT5" s="290"/>
      <c r="BU5" s="290"/>
      <c r="BV5" s="290"/>
      <c r="BW5" s="289">
        <f>BW29</f>
        <v>-2045257.0499999998</v>
      </c>
      <c r="BX5" s="290"/>
      <c r="BY5" s="290"/>
      <c r="BZ5" s="290"/>
      <c r="CA5" s="290"/>
      <c r="CB5" s="290"/>
      <c r="CC5" s="290"/>
      <c r="CD5" s="290"/>
      <c r="CE5" s="290"/>
      <c r="CF5" s="290"/>
      <c r="CG5" s="290"/>
      <c r="CH5" s="290"/>
      <c r="CI5" s="290"/>
      <c r="CJ5" s="290"/>
      <c r="CK5" s="290"/>
      <c r="CL5" s="290"/>
      <c r="CM5" s="290"/>
      <c r="CN5" s="290"/>
      <c r="CO5" s="289">
        <f>AZ5-BW5</f>
        <v>6935573.379999998</v>
      </c>
      <c r="CP5" s="290"/>
      <c r="CQ5" s="290"/>
      <c r="CR5" s="290"/>
      <c r="CS5" s="290"/>
      <c r="CT5" s="290"/>
      <c r="CU5" s="290"/>
      <c r="CV5" s="290"/>
      <c r="CW5" s="290"/>
      <c r="CX5" s="290"/>
      <c r="CY5" s="290"/>
      <c r="CZ5" s="290"/>
      <c r="DA5" s="290"/>
      <c r="DB5" s="290"/>
      <c r="DC5" s="290"/>
      <c r="DD5" s="290"/>
      <c r="DE5" s="290"/>
      <c r="DF5" s="291"/>
    </row>
    <row r="6" spans="1:110" ht="12" customHeight="1">
      <c r="A6" s="268" t="s">
        <v>100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9"/>
      <c r="AC6" s="270" t="s">
        <v>112</v>
      </c>
      <c r="AD6" s="262"/>
      <c r="AE6" s="262"/>
      <c r="AF6" s="262"/>
      <c r="AG6" s="262"/>
      <c r="AH6" s="263"/>
      <c r="AI6" s="261" t="s">
        <v>102</v>
      </c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62"/>
      <c r="AV6" s="262"/>
      <c r="AW6" s="262"/>
      <c r="AX6" s="262"/>
      <c r="AY6" s="263"/>
      <c r="AZ6" s="272" t="s">
        <v>220</v>
      </c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8"/>
      <c r="BW6" s="272" t="s">
        <v>220</v>
      </c>
      <c r="BX6" s="257"/>
      <c r="BY6" s="257"/>
      <c r="BZ6" s="257"/>
      <c r="CA6" s="257"/>
      <c r="CB6" s="257"/>
      <c r="CC6" s="257"/>
      <c r="CD6" s="257"/>
      <c r="CE6" s="257"/>
      <c r="CF6" s="257"/>
      <c r="CG6" s="257"/>
      <c r="CH6" s="257"/>
      <c r="CI6" s="257"/>
      <c r="CJ6" s="257"/>
      <c r="CK6" s="257"/>
      <c r="CL6" s="257"/>
      <c r="CM6" s="257"/>
      <c r="CN6" s="258"/>
      <c r="CO6" s="272" t="s">
        <v>220</v>
      </c>
      <c r="CP6" s="257"/>
      <c r="CQ6" s="257"/>
      <c r="CR6" s="257"/>
      <c r="CS6" s="257"/>
      <c r="CT6" s="257"/>
      <c r="CU6" s="257"/>
      <c r="CV6" s="257"/>
      <c r="CW6" s="257"/>
      <c r="CX6" s="257"/>
      <c r="CY6" s="257"/>
      <c r="CZ6" s="257"/>
      <c r="DA6" s="257"/>
      <c r="DB6" s="257"/>
      <c r="DC6" s="257"/>
      <c r="DD6" s="257"/>
      <c r="DE6" s="257"/>
      <c r="DF6" s="283"/>
    </row>
    <row r="7" spans="1:110" ht="22.5" customHeight="1">
      <c r="A7" s="275" t="s">
        <v>71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6"/>
      <c r="AC7" s="271"/>
      <c r="AD7" s="238"/>
      <c r="AE7" s="238"/>
      <c r="AF7" s="238"/>
      <c r="AG7" s="238"/>
      <c r="AH7" s="265"/>
      <c r="AI7" s="264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65"/>
      <c r="AZ7" s="259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60"/>
      <c r="BW7" s="259"/>
      <c r="BX7" s="240"/>
      <c r="BY7" s="240"/>
      <c r="BZ7" s="240"/>
      <c r="CA7" s="240"/>
      <c r="CB7" s="240"/>
      <c r="CC7" s="240"/>
      <c r="CD7" s="240"/>
      <c r="CE7" s="240"/>
      <c r="CF7" s="240"/>
      <c r="CG7" s="240"/>
      <c r="CH7" s="240"/>
      <c r="CI7" s="240"/>
      <c r="CJ7" s="240"/>
      <c r="CK7" s="240"/>
      <c r="CL7" s="240"/>
      <c r="CM7" s="240"/>
      <c r="CN7" s="260"/>
      <c r="CO7" s="259"/>
      <c r="CP7" s="240"/>
      <c r="CQ7" s="240"/>
      <c r="CR7" s="240"/>
      <c r="CS7" s="240"/>
      <c r="CT7" s="240"/>
      <c r="CU7" s="240"/>
      <c r="CV7" s="240"/>
      <c r="CW7" s="240"/>
      <c r="CX7" s="240"/>
      <c r="CY7" s="240"/>
      <c r="CZ7" s="240"/>
      <c r="DA7" s="240"/>
      <c r="DB7" s="240"/>
      <c r="DC7" s="240"/>
      <c r="DD7" s="240"/>
      <c r="DE7" s="240"/>
      <c r="DF7" s="284"/>
    </row>
    <row r="8" spans="1:110" ht="15" customHeight="1">
      <c r="A8" s="273" t="s">
        <v>111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4"/>
      <c r="AC8" s="270" t="s">
        <v>112</v>
      </c>
      <c r="AD8" s="262"/>
      <c r="AE8" s="262"/>
      <c r="AF8" s="262"/>
      <c r="AG8" s="262"/>
      <c r="AH8" s="263"/>
      <c r="AI8" s="261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3"/>
      <c r="AZ8" s="272"/>
      <c r="BA8" s="295"/>
      <c r="BB8" s="295"/>
      <c r="BC8" s="295"/>
      <c r="BD8" s="295"/>
      <c r="BE8" s="295"/>
      <c r="BF8" s="295"/>
      <c r="BG8" s="295"/>
      <c r="BH8" s="295"/>
      <c r="BI8" s="295"/>
      <c r="BJ8" s="295"/>
      <c r="BK8" s="295"/>
      <c r="BL8" s="295"/>
      <c r="BM8" s="295"/>
      <c r="BN8" s="295"/>
      <c r="BO8" s="295"/>
      <c r="BP8" s="295"/>
      <c r="BQ8" s="295"/>
      <c r="BR8" s="295"/>
      <c r="BS8" s="295"/>
      <c r="BT8" s="295"/>
      <c r="BU8" s="295"/>
      <c r="BV8" s="296"/>
      <c r="BW8" s="272"/>
      <c r="BX8" s="295"/>
      <c r="BY8" s="295"/>
      <c r="BZ8" s="295"/>
      <c r="CA8" s="295"/>
      <c r="CB8" s="295"/>
      <c r="CC8" s="295"/>
      <c r="CD8" s="295"/>
      <c r="CE8" s="295"/>
      <c r="CF8" s="295"/>
      <c r="CG8" s="295"/>
      <c r="CH8" s="295"/>
      <c r="CI8" s="295"/>
      <c r="CJ8" s="295"/>
      <c r="CK8" s="295"/>
      <c r="CL8" s="295"/>
      <c r="CM8" s="295"/>
      <c r="CN8" s="296"/>
      <c r="CO8" s="272"/>
      <c r="CP8" s="295"/>
      <c r="CQ8" s="295"/>
      <c r="CR8" s="295"/>
      <c r="CS8" s="295"/>
      <c r="CT8" s="295"/>
      <c r="CU8" s="295"/>
      <c r="CV8" s="295"/>
      <c r="CW8" s="295"/>
      <c r="CX8" s="295"/>
      <c r="CY8" s="295"/>
      <c r="CZ8" s="295"/>
      <c r="DA8" s="295"/>
      <c r="DB8" s="295"/>
      <c r="DC8" s="295"/>
      <c r="DD8" s="295"/>
      <c r="DE8" s="295"/>
      <c r="DF8" s="309"/>
    </row>
    <row r="9" spans="1:110" ht="57.75" customHeight="1" hidden="1">
      <c r="A9" s="279" t="s">
        <v>231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80"/>
      <c r="AC9" s="271"/>
      <c r="AD9" s="238"/>
      <c r="AE9" s="238"/>
      <c r="AF9" s="238"/>
      <c r="AG9" s="238"/>
      <c r="AH9" s="265"/>
      <c r="AI9" s="264" t="s">
        <v>14</v>
      </c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65"/>
      <c r="AZ9" s="292"/>
      <c r="BA9" s="293"/>
      <c r="BB9" s="293"/>
      <c r="BC9" s="293"/>
      <c r="BD9" s="293"/>
      <c r="BE9" s="293"/>
      <c r="BF9" s="293"/>
      <c r="BG9" s="293"/>
      <c r="BH9" s="293"/>
      <c r="BI9" s="293"/>
      <c r="BJ9" s="293"/>
      <c r="BK9" s="293"/>
      <c r="BL9" s="293"/>
      <c r="BM9" s="293"/>
      <c r="BN9" s="293"/>
      <c r="BO9" s="293"/>
      <c r="BP9" s="293"/>
      <c r="BQ9" s="293"/>
      <c r="BR9" s="293"/>
      <c r="BS9" s="293"/>
      <c r="BT9" s="293"/>
      <c r="BU9" s="293"/>
      <c r="BV9" s="297"/>
      <c r="BW9" s="292"/>
      <c r="BX9" s="293"/>
      <c r="BY9" s="293"/>
      <c r="BZ9" s="293"/>
      <c r="CA9" s="293"/>
      <c r="CB9" s="293"/>
      <c r="CC9" s="293"/>
      <c r="CD9" s="293"/>
      <c r="CE9" s="293"/>
      <c r="CF9" s="293"/>
      <c r="CG9" s="293"/>
      <c r="CH9" s="293"/>
      <c r="CI9" s="293"/>
      <c r="CJ9" s="293"/>
      <c r="CK9" s="293"/>
      <c r="CL9" s="293"/>
      <c r="CM9" s="293"/>
      <c r="CN9" s="297"/>
      <c r="CO9" s="292" t="s">
        <v>220</v>
      </c>
      <c r="CP9" s="293"/>
      <c r="CQ9" s="293"/>
      <c r="CR9" s="293"/>
      <c r="CS9" s="293"/>
      <c r="CT9" s="293"/>
      <c r="CU9" s="293"/>
      <c r="CV9" s="293"/>
      <c r="CW9" s="293"/>
      <c r="CX9" s="293"/>
      <c r="CY9" s="293"/>
      <c r="CZ9" s="293"/>
      <c r="DA9" s="293"/>
      <c r="DB9" s="293"/>
      <c r="DC9" s="293"/>
      <c r="DD9" s="293"/>
      <c r="DE9" s="293"/>
      <c r="DF9" s="294"/>
    </row>
    <row r="10" spans="1:110" ht="56.25" customHeight="1" hidden="1">
      <c r="A10" s="281" t="s">
        <v>237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2"/>
      <c r="AC10" s="248" t="s">
        <v>238</v>
      </c>
      <c r="AD10" s="249"/>
      <c r="AE10" s="249"/>
      <c r="AF10" s="249"/>
      <c r="AG10" s="249"/>
      <c r="AH10" s="249"/>
      <c r="AI10" s="249" t="s">
        <v>239</v>
      </c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7" t="s">
        <v>220</v>
      </c>
      <c r="CP10" s="277"/>
      <c r="CQ10" s="277"/>
      <c r="CR10" s="277"/>
      <c r="CS10" s="277"/>
      <c r="CT10" s="277"/>
      <c r="CU10" s="277"/>
      <c r="CV10" s="277"/>
      <c r="CW10" s="277"/>
      <c r="CX10" s="277"/>
      <c r="CY10" s="277"/>
      <c r="CZ10" s="277"/>
      <c r="DA10" s="277"/>
      <c r="DB10" s="277"/>
      <c r="DC10" s="277"/>
      <c r="DD10" s="277"/>
      <c r="DE10" s="277"/>
      <c r="DF10" s="278"/>
    </row>
    <row r="11" spans="1:110" ht="15" customHeight="1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5"/>
      <c r="AC11" s="248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6" t="s">
        <v>220</v>
      </c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6"/>
      <c r="BU11" s="246"/>
      <c r="BV11" s="246"/>
      <c r="BW11" s="246" t="s">
        <v>220</v>
      </c>
      <c r="BX11" s="246"/>
      <c r="BY11" s="246"/>
      <c r="BZ11" s="246"/>
      <c r="CA11" s="246"/>
      <c r="CB11" s="246"/>
      <c r="CC11" s="246"/>
      <c r="CD11" s="246"/>
      <c r="CE11" s="246"/>
      <c r="CF11" s="246"/>
      <c r="CG11" s="246"/>
      <c r="CH11" s="246"/>
      <c r="CI11" s="246"/>
      <c r="CJ11" s="246"/>
      <c r="CK11" s="246"/>
      <c r="CL11" s="246"/>
      <c r="CM11" s="246"/>
      <c r="CN11" s="246"/>
      <c r="CO11" s="246" t="s">
        <v>220</v>
      </c>
      <c r="CP11" s="246"/>
      <c r="CQ11" s="246"/>
      <c r="CR11" s="246"/>
      <c r="CS11" s="246"/>
      <c r="CT11" s="246"/>
      <c r="CU11" s="246"/>
      <c r="CV11" s="246"/>
      <c r="CW11" s="246"/>
      <c r="CX11" s="246"/>
      <c r="CY11" s="246"/>
      <c r="CZ11" s="246"/>
      <c r="DA11" s="246"/>
      <c r="DB11" s="246"/>
      <c r="DC11" s="246"/>
      <c r="DD11" s="246"/>
      <c r="DE11" s="246"/>
      <c r="DF11" s="247"/>
    </row>
    <row r="12" spans="1:110" ht="15" customHeight="1">
      <c r="A12" s="244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5"/>
      <c r="AC12" s="248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6" t="s">
        <v>220</v>
      </c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 t="s">
        <v>220</v>
      </c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 t="s">
        <v>220</v>
      </c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7"/>
    </row>
    <row r="13" spans="1:110" ht="15" customHeight="1">
      <c r="A13" s="244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5"/>
      <c r="AC13" s="248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6" t="s">
        <v>220</v>
      </c>
      <c r="BA13" s="246"/>
      <c r="BB13" s="246"/>
      <c r="BC13" s="246"/>
      <c r="BD13" s="246"/>
      <c r="BE13" s="246"/>
      <c r="BF13" s="246"/>
      <c r="BG13" s="246"/>
      <c r="BH13" s="246"/>
      <c r="BI13" s="246"/>
      <c r="BJ13" s="246"/>
      <c r="BK13" s="246"/>
      <c r="BL13" s="246"/>
      <c r="BM13" s="246"/>
      <c r="BN13" s="246"/>
      <c r="BO13" s="246"/>
      <c r="BP13" s="246"/>
      <c r="BQ13" s="246"/>
      <c r="BR13" s="246"/>
      <c r="BS13" s="246"/>
      <c r="BT13" s="246"/>
      <c r="BU13" s="246"/>
      <c r="BV13" s="246"/>
      <c r="BW13" s="246" t="s">
        <v>220</v>
      </c>
      <c r="BX13" s="246"/>
      <c r="BY13" s="246"/>
      <c r="BZ13" s="246"/>
      <c r="CA13" s="246"/>
      <c r="CB13" s="246"/>
      <c r="CC13" s="246"/>
      <c r="CD13" s="246"/>
      <c r="CE13" s="246"/>
      <c r="CF13" s="246"/>
      <c r="CG13" s="246"/>
      <c r="CH13" s="246"/>
      <c r="CI13" s="246"/>
      <c r="CJ13" s="246"/>
      <c r="CK13" s="246"/>
      <c r="CL13" s="246"/>
      <c r="CM13" s="246"/>
      <c r="CN13" s="246"/>
      <c r="CO13" s="246" t="s">
        <v>220</v>
      </c>
      <c r="CP13" s="246"/>
      <c r="CQ13" s="246"/>
      <c r="CR13" s="246"/>
      <c r="CS13" s="246"/>
      <c r="CT13" s="246"/>
      <c r="CU13" s="246"/>
      <c r="CV13" s="246"/>
      <c r="CW13" s="246"/>
      <c r="CX13" s="246"/>
      <c r="CY13" s="246"/>
      <c r="CZ13" s="246"/>
      <c r="DA13" s="246"/>
      <c r="DB13" s="246"/>
      <c r="DC13" s="246"/>
      <c r="DD13" s="246"/>
      <c r="DE13" s="246"/>
      <c r="DF13" s="247"/>
    </row>
    <row r="14" spans="1:110" ht="15" customHeight="1">
      <c r="A14" s="244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5"/>
      <c r="AC14" s="248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6" t="s">
        <v>220</v>
      </c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6" t="s">
        <v>220</v>
      </c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6"/>
      <c r="CK14" s="246"/>
      <c r="CL14" s="246"/>
      <c r="CM14" s="246"/>
      <c r="CN14" s="246"/>
      <c r="CO14" s="246" t="s">
        <v>220</v>
      </c>
      <c r="CP14" s="246"/>
      <c r="CQ14" s="246"/>
      <c r="CR14" s="246"/>
      <c r="CS14" s="246"/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  <c r="DE14" s="246"/>
      <c r="DF14" s="247"/>
    </row>
    <row r="15" spans="1:110" ht="15" customHeight="1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5"/>
      <c r="AC15" s="248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6" t="s">
        <v>220</v>
      </c>
      <c r="BA15" s="246"/>
      <c r="BB15" s="246"/>
      <c r="BC15" s="246"/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6"/>
      <c r="BQ15" s="246"/>
      <c r="BR15" s="246"/>
      <c r="BS15" s="246"/>
      <c r="BT15" s="246"/>
      <c r="BU15" s="246"/>
      <c r="BV15" s="246"/>
      <c r="BW15" s="246" t="s">
        <v>220</v>
      </c>
      <c r="BX15" s="246"/>
      <c r="BY15" s="246"/>
      <c r="BZ15" s="246"/>
      <c r="CA15" s="246"/>
      <c r="CB15" s="246"/>
      <c r="CC15" s="246"/>
      <c r="CD15" s="246"/>
      <c r="CE15" s="246"/>
      <c r="CF15" s="246"/>
      <c r="CG15" s="246"/>
      <c r="CH15" s="246"/>
      <c r="CI15" s="246"/>
      <c r="CJ15" s="246"/>
      <c r="CK15" s="246"/>
      <c r="CL15" s="246"/>
      <c r="CM15" s="246"/>
      <c r="CN15" s="246"/>
      <c r="CO15" s="246" t="s">
        <v>220</v>
      </c>
      <c r="CP15" s="246"/>
      <c r="CQ15" s="246"/>
      <c r="CR15" s="246"/>
      <c r="CS15" s="246"/>
      <c r="CT15" s="246"/>
      <c r="CU15" s="246"/>
      <c r="CV15" s="246"/>
      <c r="CW15" s="246"/>
      <c r="CX15" s="246"/>
      <c r="CY15" s="246"/>
      <c r="CZ15" s="246"/>
      <c r="DA15" s="246"/>
      <c r="DB15" s="246"/>
      <c r="DC15" s="246"/>
      <c r="DD15" s="246"/>
      <c r="DE15" s="246"/>
      <c r="DF15" s="247"/>
    </row>
    <row r="16" spans="1:110" ht="15" customHeight="1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5"/>
      <c r="AC16" s="248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6" t="s">
        <v>220</v>
      </c>
      <c r="BA16" s="246"/>
      <c r="BB16" s="246"/>
      <c r="BC16" s="246"/>
      <c r="BD16" s="246"/>
      <c r="BE16" s="246"/>
      <c r="BF16" s="246"/>
      <c r="BG16" s="246"/>
      <c r="BH16" s="246"/>
      <c r="BI16" s="246"/>
      <c r="BJ16" s="246"/>
      <c r="BK16" s="246"/>
      <c r="BL16" s="246"/>
      <c r="BM16" s="246"/>
      <c r="BN16" s="246"/>
      <c r="BO16" s="246"/>
      <c r="BP16" s="246"/>
      <c r="BQ16" s="246"/>
      <c r="BR16" s="246"/>
      <c r="BS16" s="246"/>
      <c r="BT16" s="246"/>
      <c r="BU16" s="246"/>
      <c r="BV16" s="246"/>
      <c r="BW16" s="246" t="s">
        <v>220</v>
      </c>
      <c r="BX16" s="246"/>
      <c r="BY16" s="246"/>
      <c r="BZ16" s="246"/>
      <c r="CA16" s="246"/>
      <c r="CB16" s="246"/>
      <c r="CC16" s="246"/>
      <c r="CD16" s="246"/>
      <c r="CE16" s="246"/>
      <c r="CF16" s="246"/>
      <c r="CG16" s="246"/>
      <c r="CH16" s="246"/>
      <c r="CI16" s="246"/>
      <c r="CJ16" s="246"/>
      <c r="CK16" s="246"/>
      <c r="CL16" s="246"/>
      <c r="CM16" s="246"/>
      <c r="CN16" s="246"/>
      <c r="CO16" s="246" t="s">
        <v>220</v>
      </c>
      <c r="CP16" s="246"/>
      <c r="CQ16" s="246"/>
      <c r="CR16" s="246"/>
      <c r="CS16" s="246"/>
      <c r="CT16" s="246"/>
      <c r="CU16" s="246"/>
      <c r="CV16" s="246"/>
      <c r="CW16" s="246"/>
      <c r="CX16" s="246"/>
      <c r="CY16" s="246"/>
      <c r="CZ16" s="246"/>
      <c r="DA16" s="246"/>
      <c r="DB16" s="246"/>
      <c r="DC16" s="246"/>
      <c r="DD16" s="246"/>
      <c r="DE16" s="246"/>
      <c r="DF16" s="247"/>
    </row>
    <row r="17" spans="1:110" ht="15" customHeight="1">
      <c r="A17" s="244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5"/>
      <c r="AC17" s="248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46"/>
      <c r="BA17" s="246"/>
      <c r="BB17" s="246"/>
      <c r="BC17" s="246"/>
      <c r="BD17" s="246"/>
      <c r="BE17" s="246"/>
      <c r="BF17" s="246"/>
      <c r="BG17" s="246"/>
      <c r="BH17" s="246"/>
      <c r="BI17" s="246"/>
      <c r="BJ17" s="246"/>
      <c r="BK17" s="246"/>
      <c r="BL17" s="246"/>
      <c r="BM17" s="246"/>
      <c r="BN17" s="246"/>
      <c r="BO17" s="246"/>
      <c r="BP17" s="246"/>
      <c r="BQ17" s="246"/>
      <c r="BR17" s="246"/>
      <c r="BS17" s="246"/>
      <c r="BT17" s="246"/>
      <c r="BU17" s="246"/>
      <c r="BV17" s="246"/>
      <c r="BW17" s="246" t="s">
        <v>220</v>
      </c>
      <c r="BX17" s="246"/>
      <c r="BY17" s="246"/>
      <c r="BZ17" s="246"/>
      <c r="CA17" s="246"/>
      <c r="CB17" s="246"/>
      <c r="CC17" s="246"/>
      <c r="CD17" s="246"/>
      <c r="CE17" s="246"/>
      <c r="CF17" s="246"/>
      <c r="CG17" s="246"/>
      <c r="CH17" s="246"/>
      <c r="CI17" s="246"/>
      <c r="CJ17" s="246"/>
      <c r="CK17" s="246"/>
      <c r="CL17" s="246"/>
      <c r="CM17" s="246"/>
      <c r="CN17" s="246"/>
      <c r="CO17" s="246" t="s">
        <v>220</v>
      </c>
      <c r="CP17" s="246"/>
      <c r="CQ17" s="246"/>
      <c r="CR17" s="246"/>
      <c r="CS17" s="246"/>
      <c r="CT17" s="246"/>
      <c r="CU17" s="246"/>
      <c r="CV17" s="246"/>
      <c r="CW17" s="246"/>
      <c r="CX17" s="246"/>
      <c r="CY17" s="246"/>
      <c r="CZ17" s="246"/>
      <c r="DA17" s="246"/>
      <c r="DB17" s="246"/>
      <c r="DC17" s="246"/>
      <c r="DD17" s="246"/>
      <c r="DE17" s="246"/>
      <c r="DF17" s="247"/>
    </row>
    <row r="18" spans="1:110" ht="15" customHeight="1">
      <c r="A18" s="244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5"/>
      <c r="AC18" s="248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6" t="s">
        <v>220</v>
      </c>
      <c r="BA18" s="246"/>
      <c r="BB18" s="246"/>
      <c r="BC18" s="246"/>
      <c r="BD18" s="246"/>
      <c r="BE18" s="246"/>
      <c r="BF18" s="246"/>
      <c r="BG18" s="246"/>
      <c r="BH18" s="246"/>
      <c r="BI18" s="246"/>
      <c r="BJ18" s="246"/>
      <c r="BK18" s="246"/>
      <c r="BL18" s="246"/>
      <c r="BM18" s="246"/>
      <c r="BN18" s="246"/>
      <c r="BO18" s="246"/>
      <c r="BP18" s="246"/>
      <c r="BQ18" s="246"/>
      <c r="BR18" s="246"/>
      <c r="BS18" s="246"/>
      <c r="BT18" s="246"/>
      <c r="BU18" s="246"/>
      <c r="BV18" s="246"/>
      <c r="BW18" s="246" t="s">
        <v>220</v>
      </c>
      <c r="BX18" s="246"/>
      <c r="BY18" s="246"/>
      <c r="BZ18" s="246"/>
      <c r="CA18" s="246"/>
      <c r="CB18" s="246"/>
      <c r="CC18" s="246"/>
      <c r="CD18" s="246"/>
      <c r="CE18" s="246"/>
      <c r="CF18" s="246"/>
      <c r="CG18" s="246"/>
      <c r="CH18" s="246"/>
      <c r="CI18" s="246"/>
      <c r="CJ18" s="246"/>
      <c r="CK18" s="246"/>
      <c r="CL18" s="246"/>
      <c r="CM18" s="246"/>
      <c r="CN18" s="246"/>
      <c r="CO18" s="246" t="s">
        <v>220</v>
      </c>
      <c r="CP18" s="246"/>
      <c r="CQ18" s="246"/>
      <c r="CR18" s="246"/>
      <c r="CS18" s="246"/>
      <c r="CT18" s="246"/>
      <c r="CU18" s="246"/>
      <c r="CV18" s="246"/>
      <c r="CW18" s="246"/>
      <c r="CX18" s="246"/>
      <c r="CY18" s="246"/>
      <c r="CZ18" s="246"/>
      <c r="DA18" s="246"/>
      <c r="DB18" s="246"/>
      <c r="DC18" s="246"/>
      <c r="DD18" s="246"/>
      <c r="DE18" s="246"/>
      <c r="DF18" s="247"/>
    </row>
    <row r="19" spans="1:110" ht="15" customHeight="1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5"/>
      <c r="AC19" s="248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6" t="s">
        <v>220</v>
      </c>
      <c r="BA19" s="246"/>
      <c r="BB19" s="246"/>
      <c r="BC19" s="246"/>
      <c r="BD19" s="246"/>
      <c r="BE19" s="246"/>
      <c r="BF19" s="246"/>
      <c r="BG19" s="246"/>
      <c r="BH19" s="246"/>
      <c r="BI19" s="246"/>
      <c r="BJ19" s="246"/>
      <c r="BK19" s="246"/>
      <c r="BL19" s="246"/>
      <c r="BM19" s="246"/>
      <c r="BN19" s="246"/>
      <c r="BO19" s="246"/>
      <c r="BP19" s="246"/>
      <c r="BQ19" s="246"/>
      <c r="BR19" s="246"/>
      <c r="BS19" s="246"/>
      <c r="BT19" s="246"/>
      <c r="BU19" s="246"/>
      <c r="BV19" s="246"/>
      <c r="BW19" s="246" t="s">
        <v>220</v>
      </c>
      <c r="BX19" s="246"/>
      <c r="BY19" s="246"/>
      <c r="BZ19" s="246"/>
      <c r="CA19" s="246"/>
      <c r="CB19" s="246"/>
      <c r="CC19" s="246"/>
      <c r="CD19" s="246"/>
      <c r="CE19" s="246"/>
      <c r="CF19" s="246"/>
      <c r="CG19" s="246"/>
      <c r="CH19" s="246"/>
      <c r="CI19" s="246"/>
      <c r="CJ19" s="246"/>
      <c r="CK19" s="246"/>
      <c r="CL19" s="246"/>
      <c r="CM19" s="246"/>
      <c r="CN19" s="246"/>
      <c r="CO19" s="246" t="s">
        <v>220</v>
      </c>
      <c r="CP19" s="246"/>
      <c r="CQ19" s="246"/>
      <c r="CR19" s="246"/>
      <c r="CS19" s="246"/>
      <c r="CT19" s="246"/>
      <c r="CU19" s="246"/>
      <c r="CV19" s="246"/>
      <c r="CW19" s="246"/>
      <c r="CX19" s="246"/>
      <c r="CY19" s="246"/>
      <c r="CZ19" s="246"/>
      <c r="DA19" s="246"/>
      <c r="DB19" s="246"/>
      <c r="DC19" s="246"/>
      <c r="DD19" s="246"/>
      <c r="DE19" s="246"/>
      <c r="DF19" s="247"/>
    </row>
    <row r="20" spans="1:110" ht="15" customHeight="1">
      <c r="A20" s="244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5"/>
      <c r="AC20" s="248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46" t="s">
        <v>220</v>
      </c>
      <c r="BA20" s="246"/>
      <c r="BB20" s="246"/>
      <c r="BC20" s="246"/>
      <c r="BD20" s="246"/>
      <c r="BE20" s="246"/>
      <c r="BF20" s="246"/>
      <c r="BG20" s="246"/>
      <c r="BH20" s="246"/>
      <c r="BI20" s="246"/>
      <c r="BJ20" s="246"/>
      <c r="BK20" s="246"/>
      <c r="BL20" s="246"/>
      <c r="BM20" s="246"/>
      <c r="BN20" s="246"/>
      <c r="BO20" s="246"/>
      <c r="BP20" s="246"/>
      <c r="BQ20" s="246"/>
      <c r="BR20" s="246"/>
      <c r="BS20" s="246"/>
      <c r="BT20" s="246"/>
      <c r="BU20" s="246"/>
      <c r="BV20" s="246"/>
      <c r="BW20" s="246" t="s">
        <v>220</v>
      </c>
      <c r="BX20" s="246"/>
      <c r="BY20" s="246"/>
      <c r="BZ20" s="246"/>
      <c r="CA20" s="246"/>
      <c r="CB20" s="246"/>
      <c r="CC20" s="246"/>
      <c r="CD20" s="246"/>
      <c r="CE20" s="246"/>
      <c r="CF20" s="246"/>
      <c r="CG20" s="246"/>
      <c r="CH20" s="246"/>
      <c r="CI20" s="246"/>
      <c r="CJ20" s="246"/>
      <c r="CK20" s="246"/>
      <c r="CL20" s="246"/>
      <c r="CM20" s="246"/>
      <c r="CN20" s="246"/>
      <c r="CO20" s="246" t="s">
        <v>220</v>
      </c>
      <c r="CP20" s="246"/>
      <c r="CQ20" s="246"/>
      <c r="CR20" s="246"/>
      <c r="CS20" s="246"/>
      <c r="CT20" s="246"/>
      <c r="CU20" s="246"/>
      <c r="CV20" s="246"/>
      <c r="CW20" s="246"/>
      <c r="CX20" s="246"/>
      <c r="CY20" s="246"/>
      <c r="CZ20" s="246"/>
      <c r="DA20" s="246"/>
      <c r="DB20" s="246"/>
      <c r="DC20" s="246"/>
      <c r="DD20" s="246"/>
      <c r="DE20" s="246"/>
      <c r="DF20" s="247"/>
    </row>
    <row r="21" spans="1:110" ht="15" customHeight="1">
      <c r="A21" s="244"/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5"/>
      <c r="AC21" s="248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6" t="s">
        <v>220</v>
      </c>
      <c r="BA21" s="246"/>
      <c r="BB21" s="246"/>
      <c r="BC21" s="246"/>
      <c r="BD21" s="246"/>
      <c r="BE21" s="246"/>
      <c r="BF21" s="246"/>
      <c r="BG21" s="246"/>
      <c r="BH21" s="246"/>
      <c r="BI21" s="246"/>
      <c r="BJ21" s="246"/>
      <c r="BK21" s="246"/>
      <c r="BL21" s="246"/>
      <c r="BM21" s="246"/>
      <c r="BN21" s="246"/>
      <c r="BO21" s="246"/>
      <c r="BP21" s="246"/>
      <c r="BQ21" s="246"/>
      <c r="BR21" s="246"/>
      <c r="BS21" s="246"/>
      <c r="BT21" s="246"/>
      <c r="BU21" s="246"/>
      <c r="BV21" s="246"/>
      <c r="BW21" s="246" t="s">
        <v>220</v>
      </c>
      <c r="BX21" s="246"/>
      <c r="BY21" s="246"/>
      <c r="BZ21" s="246"/>
      <c r="CA21" s="246"/>
      <c r="CB21" s="246"/>
      <c r="CC21" s="246"/>
      <c r="CD21" s="246"/>
      <c r="CE21" s="246"/>
      <c r="CF21" s="246"/>
      <c r="CG21" s="246"/>
      <c r="CH21" s="246"/>
      <c r="CI21" s="246"/>
      <c r="CJ21" s="246"/>
      <c r="CK21" s="246"/>
      <c r="CL21" s="246"/>
      <c r="CM21" s="246"/>
      <c r="CN21" s="246"/>
      <c r="CO21" s="246" t="s">
        <v>220</v>
      </c>
      <c r="CP21" s="246"/>
      <c r="CQ21" s="246"/>
      <c r="CR21" s="246"/>
      <c r="CS21" s="246"/>
      <c r="CT21" s="246"/>
      <c r="CU21" s="246"/>
      <c r="CV21" s="246"/>
      <c r="CW21" s="246"/>
      <c r="CX21" s="246"/>
      <c r="CY21" s="246"/>
      <c r="CZ21" s="246"/>
      <c r="DA21" s="246"/>
      <c r="DB21" s="246"/>
      <c r="DC21" s="246"/>
      <c r="DD21" s="246"/>
      <c r="DE21" s="246"/>
      <c r="DF21" s="247"/>
    </row>
    <row r="22" spans="1:110" ht="22.5" customHeight="1">
      <c r="A22" s="266" t="s">
        <v>72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7"/>
      <c r="AC22" s="248" t="s">
        <v>113</v>
      </c>
      <c r="AD22" s="249"/>
      <c r="AE22" s="249"/>
      <c r="AF22" s="249"/>
      <c r="AG22" s="249"/>
      <c r="AH22" s="249"/>
      <c r="AI22" s="249" t="s">
        <v>102</v>
      </c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6" t="s">
        <v>220</v>
      </c>
      <c r="BA22" s="246"/>
      <c r="BB22" s="246"/>
      <c r="BC22" s="246"/>
      <c r="BD22" s="246"/>
      <c r="BE22" s="246"/>
      <c r="BF22" s="246"/>
      <c r="BG22" s="246"/>
      <c r="BH22" s="246"/>
      <c r="BI22" s="246"/>
      <c r="BJ22" s="246"/>
      <c r="BK22" s="246"/>
      <c r="BL22" s="246"/>
      <c r="BM22" s="246"/>
      <c r="BN22" s="246"/>
      <c r="BO22" s="246"/>
      <c r="BP22" s="246"/>
      <c r="BQ22" s="246"/>
      <c r="BR22" s="246"/>
      <c r="BS22" s="246"/>
      <c r="BT22" s="246"/>
      <c r="BU22" s="246"/>
      <c r="BV22" s="246"/>
      <c r="BW22" s="246" t="s">
        <v>220</v>
      </c>
      <c r="BX22" s="246"/>
      <c r="BY22" s="246"/>
      <c r="BZ22" s="246"/>
      <c r="CA22" s="246"/>
      <c r="CB22" s="246"/>
      <c r="CC22" s="246"/>
      <c r="CD22" s="246"/>
      <c r="CE22" s="246"/>
      <c r="CF22" s="246"/>
      <c r="CG22" s="246"/>
      <c r="CH22" s="246"/>
      <c r="CI22" s="246"/>
      <c r="CJ22" s="246"/>
      <c r="CK22" s="246"/>
      <c r="CL22" s="246"/>
      <c r="CM22" s="246"/>
      <c r="CN22" s="246"/>
      <c r="CO22" s="246" t="s">
        <v>220</v>
      </c>
      <c r="CP22" s="246"/>
      <c r="CQ22" s="246"/>
      <c r="CR22" s="246"/>
      <c r="CS22" s="246"/>
      <c r="CT22" s="246"/>
      <c r="CU22" s="246"/>
      <c r="CV22" s="246"/>
      <c r="CW22" s="246"/>
      <c r="CX22" s="246"/>
      <c r="CY22" s="246"/>
      <c r="CZ22" s="246"/>
      <c r="DA22" s="246"/>
      <c r="DB22" s="246"/>
      <c r="DC22" s="246"/>
      <c r="DD22" s="246"/>
      <c r="DE22" s="246"/>
      <c r="DF22" s="247"/>
    </row>
    <row r="23" spans="1:110" ht="12" customHeight="1">
      <c r="A23" s="268" t="s">
        <v>111</v>
      </c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9"/>
      <c r="AC23" s="270"/>
      <c r="AD23" s="262"/>
      <c r="AE23" s="262"/>
      <c r="AF23" s="262"/>
      <c r="AG23" s="262"/>
      <c r="AH23" s="263"/>
      <c r="AI23" s="261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/>
      <c r="AW23" s="262"/>
      <c r="AX23" s="262"/>
      <c r="AY23" s="263"/>
      <c r="AZ23" s="256" t="s">
        <v>220</v>
      </c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8"/>
      <c r="BW23" s="256" t="s">
        <v>220</v>
      </c>
      <c r="BX23" s="257"/>
      <c r="BY23" s="257"/>
      <c r="BZ23" s="257"/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8"/>
      <c r="CO23" s="256" t="s">
        <v>220</v>
      </c>
      <c r="CP23" s="257"/>
      <c r="CQ23" s="257"/>
      <c r="CR23" s="257"/>
      <c r="CS23" s="257"/>
      <c r="CT23" s="257"/>
      <c r="CU23" s="257"/>
      <c r="CV23" s="257"/>
      <c r="CW23" s="257"/>
      <c r="CX23" s="257"/>
      <c r="CY23" s="257"/>
      <c r="CZ23" s="257"/>
      <c r="DA23" s="257"/>
      <c r="DB23" s="257"/>
      <c r="DC23" s="257"/>
      <c r="DD23" s="257"/>
      <c r="DE23" s="257"/>
      <c r="DF23" s="283"/>
    </row>
    <row r="24" spans="1:110" ht="15" customHeight="1">
      <c r="A24" s="254"/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5"/>
      <c r="AC24" s="271"/>
      <c r="AD24" s="238"/>
      <c r="AE24" s="238"/>
      <c r="AF24" s="238"/>
      <c r="AG24" s="238"/>
      <c r="AH24" s="265"/>
      <c r="AI24" s="264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65"/>
      <c r="AZ24" s="259"/>
      <c r="BA24" s="240"/>
      <c r="BB24" s="240"/>
      <c r="BC24" s="240"/>
      <c r="BD24" s="240"/>
      <c r="BE24" s="240"/>
      <c r="BF24" s="240"/>
      <c r="BG24" s="240"/>
      <c r="BH24" s="240"/>
      <c r="BI24" s="240"/>
      <c r="BJ24" s="240"/>
      <c r="BK24" s="240"/>
      <c r="BL24" s="240"/>
      <c r="BM24" s="240"/>
      <c r="BN24" s="240"/>
      <c r="BO24" s="240"/>
      <c r="BP24" s="240"/>
      <c r="BQ24" s="240"/>
      <c r="BR24" s="240"/>
      <c r="BS24" s="240"/>
      <c r="BT24" s="240"/>
      <c r="BU24" s="240"/>
      <c r="BV24" s="260"/>
      <c r="BW24" s="259"/>
      <c r="BX24" s="240"/>
      <c r="BY24" s="240"/>
      <c r="BZ24" s="240"/>
      <c r="CA24" s="240"/>
      <c r="CB24" s="240"/>
      <c r="CC24" s="240"/>
      <c r="CD24" s="240"/>
      <c r="CE24" s="240"/>
      <c r="CF24" s="240"/>
      <c r="CG24" s="240"/>
      <c r="CH24" s="240"/>
      <c r="CI24" s="240"/>
      <c r="CJ24" s="240"/>
      <c r="CK24" s="240"/>
      <c r="CL24" s="240"/>
      <c r="CM24" s="240"/>
      <c r="CN24" s="260"/>
      <c r="CO24" s="259"/>
      <c r="CP24" s="240"/>
      <c r="CQ24" s="240"/>
      <c r="CR24" s="240"/>
      <c r="CS24" s="240"/>
      <c r="CT24" s="240"/>
      <c r="CU24" s="240"/>
      <c r="CV24" s="240"/>
      <c r="CW24" s="240"/>
      <c r="CX24" s="240"/>
      <c r="CY24" s="240"/>
      <c r="CZ24" s="240"/>
      <c r="DA24" s="240"/>
      <c r="DB24" s="240"/>
      <c r="DC24" s="240"/>
      <c r="DD24" s="240"/>
      <c r="DE24" s="240"/>
      <c r="DF24" s="284"/>
    </row>
    <row r="25" spans="1:110" ht="15" customHeight="1">
      <c r="A25" s="244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5"/>
      <c r="AC25" s="248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49"/>
      <c r="AU25" s="249"/>
      <c r="AV25" s="249"/>
      <c r="AW25" s="249"/>
      <c r="AX25" s="249"/>
      <c r="AY25" s="249"/>
      <c r="AZ25" s="246" t="s">
        <v>220</v>
      </c>
      <c r="BA25" s="246"/>
      <c r="BB25" s="246"/>
      <c r="BC25" s="246"/>
      <c r="BD25" s="246"/>
      <c r="BE25" s="246"/>
      <c r="BF25" s="246"/>
      <c r="BG25" s="246"/>
      <c r="BH25" s="246"/>
      <c r="BI25" s="246"/>
      <c r="BJ25" s="246"/>
      <c r="BK25" s="246"/>
      <c r="BL25" s="246"/>
      <c r="BM25" s="246"/>
      <c r="BN25" s="246"/>
      <c r="BO25" s="246"/>
      <c r="BP25" s="246"/>
      <c r="BQ25" s="246"/>
      <c r="BR25" s="246"/>
      <c r="BS25" s="246"/>
      <c r="BT25" s="246"/>
      <c r="BU25" s="246"/>
      <c r="BV25" s="246"/>
      <c r="BW25" s="246" t="s">
        <v>220</v>
      </c>
      <c r="BX25" s="246"/>
      <c r="BY25" s="246"/>
      <c r="BZ25" s="246"/>
      <c r="CA25" s="246"/>
      <c r="CB25" s="246"/>
      <c r="CC25" s="246"/>
      <c r="CD25" s="246"/>
      <c r="CE25" s="246"/>
      <c r="CF25" s="246"/>
      <c r="CG25" s="246"/>
      <c r="CH25" s="246"/>
      <c r="CI25" s="246"/>
      <c r="CJ25" s="246"/>
      <c r="CK25" s="246"/>
      <c r="CL25" s="246"/>
      <c r="CM25" s="246"/>
      <c r="CN25" s="246"/>
      <c r="CO25" s="246" t="s">
        <v>220</v>
      </c>
      <c r="CP25" s="246"/>
      <c r="CQ25" s="246"/>
      <c r="CR25" s="246"/>
      <c r="CS25" s="246"/>
      <c r="CT25" s="246"/>
      <c r="CU25" s="246"/>
      <c r="CV25" s="246"/>
      <c r="CW25" s="246"/>
      <c r="CX25" s="246"/>
      <c r="CY25" s="246"/>
      <c r="CZ25" s="246"/>
      <c r="DA25" s="246"/>
      <c r="DB25" s="246"/>
      <c r="DC25" s="246"/>
      <c r="DD25" s="246"/>
      <c r="DE25" s="246"/>
      <c r="DF25" s="247"/>
    </row>
    <row r="26" spans="1:110" ht="15" customHeight="1">
      <c r="A26" s="244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5"/>
      <c r="AC26" s="248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249"/>
      <c r="AS26" s="249"/>
      <c r="AT26" s="249"/>
      <c r="AU26" s="249"/>
      <c r="AV26" s="249"/>
      <c r="AW26" s="249"/>
      <c r="AX26" s="249"/>
      <c r="AY26" s="249"/>
      <c r="AZ26" s="246" t="s">
        <v>220</v>
      </c>
      <c r="BA26" s="246"/>
      <c r="BB26" s="246"/>
      <c r="BC26" s="246"/>
      <c r="BD26" s="246"/>
      <c r="BE26" s="246"/>
      <c r="BF26" s="246"/>
      <c r="BG26" s="246"/>
      <c r="BH26" s="246"/>
      <c r="BI26" s="246"/>
      <c r="BJ26" s="246"/>
      <c r="BK26" s="246"/>
      <c r="BL26" s="246"/>
      <c r="BM26" s="246"/>
      <c r="BN26" s="246"/>
      <c r="BO26" s="246"/>
      <c r="BP26" s="246"/>
      <c r="BQ26" s="246"/>
      <c r="BR26" s="246"/>
      <c r="BS26" s="246"/>
      <c r="BT26" s="246"/>
      <c r="BU26" s="246"/>
      <c r="BV26" s="246"/>
      <c r="BW26" s="246" t="s">
        <v>220</v>
      </c>
      <c r="BX26" s="246"/>
      <c r="BY26" s="246"/>
      <c r="BZ26" s="246"/>
      <c r="CA26" s="246"/>
      <c r="CB26" s="246"/>
      <c r="CC26" s="246"/>
      <c r="CD26" s="246"/>
      <c r="CE26" s="246"/>
      <c r="CF26" s="246"/>
      <c r="CG26" s="246"/>
      <c r="CH26" s="246"/>
      <c r="CI26" s="246"/>
      <c r="CJ26" s="246"/>
      <c r="CK26" s="246"/>
      <c r="CL26" s="246"/>
      <c r="CM26" s="246"/>
      <c r="CN26" s="246"/>
      <c r="CO26" s="246" t="s">
        <v>220</v>
      </c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6"/>
      <c r="DA26" s="246"/>
      <c r="DB26" s="246"/>
      <c r="DC26" s="246"/>
      <c r="DD26" s="246"/>
      <c r="DE26" s="246"/>
      <c r="DF26" s="247"/>
    </row>
    <row r="27" spans="1:110" ht="15" customHeight="1">
      <c r="A27" s="244"/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5"/>
      <c r="AC27" s="248"/>
      <c r="AD27" s="249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49"/>
      <c r="AP27" s="249"/>
      <c r="AQ27" s="249"/>
      <c r="AR27" s="249"/>
      <c r="AS27" s="249"/>
      <c r="AT27" s="249"/>
      <c r="AU27" s="249"/>
      <c r="AV27" s="249"/>
      <c r="AW27" s="249"/>
      <c r="AX27" s="249"/>
      <c r="AY27" s="249"/>
      <c r="AZ27" s="246" t="s">
        <v>220</v>
      </c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6"/>
      <c r="BL27" s="246"/>
      <c r="BM27" s="246"/>
      <c r="BN27" s="246"/>
      <c r="BO27" s="246"/>
      <c r="BP27" s="246"/>
      <c r="BQ27" s="246"/>
      <c r="BR27" s="246"/>
      <c r="BS27" s="246"/>
      <c r="BT27" s="246"/>
      <c r="BU27" s="246"/>
      <c r="BV27" s="246"/>
      <c r="BW27" s="246" t="s">
        <v>220</v>
      </c>
      <c r="BX27" s="246"/>
      <c r="BY27" s="246"/>
      <c r="BZ27" s="246"/>
      <c r="CA27" s="246"/>
      <c r="CB27" s="246"/>
      <c r="CC27" s="246"/>
      <c r="CD27" s="246"/>
      <c r="CE27" s="246"/>
      <c r="CF27" s="246"/>
      <c r="CG27" s="246"/>
      <c r="CH27" s="246"/>
      <c r="CI27" s="246"/>
      <c r="CJ27" s="246"/>
      <c r="CK27" s="246"/>
      <c r="CL27" s="246"/>
      <c r="CM27" s="246"/>
      <c r="CN27" s="246"/>
      <c r="CO27" s="246" t="s">
        <v>220</v>
      </c>
      <c r="CP27" s="246"/>
      <c r="CQ27" s="246"/>
      <c r="CR27" s="246"/>
      <c r="CS27" s="246"/>
      <c r="CT27" s="246"/>
      <c r="CU27" s="246"/>
      <c r="CV27" s="246"/>
      <c r="CW27" s="246"/>
      <c r="CX27" s="246"/>
      <c r="CY27" s="246"/>
      <c r="CZ27" s="246"/>
      <c r="DA27" s="246"/>
      <c r="DB27" s="246"/>
      <c r="DC27" s="246"/>
      <c r="DD27" s="246"/>
      <c r="DE27" s="246"/>
      <c r="DF27" s="247"/>
    </row>
    <row r="28" spans="1:110" ht="15" customHeight="1">
      <c r="A28" s="244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5"/>
      <c r="AC28" s="248"/>
      <c r="AD28" s="249"/>
      <c r="AE28" s="249"/>
      <c r="AF28" s="249"/>
      <c r="AG28" s="249"/>
      <c r="AH28" s="249"/>
      <c r="AI28" s="249"/>
      <c r="AJ28" s="249"/>
      <c r="AK28" s="249"/>
      <c r="AL28" s="249"/>
      <c r="AM28" s="249"/>
      <c r="AN28" s="249"/>
      <c r="AO28" s="249"/>
      <c r="AP28" s="249"/>
      <c r="AQ28" s="249"/>
      <c r="AR28" s="249"/>
      <c r="AS28" s="249"/>
      <c r="AT28" s="249"/>
      <c r="AU28" s="249"/>
      <c r="AV28" s="249"/>
      <c r="AW28" s="249"/>
      <c r="AX28" s="249"/>
      <c r="AY28" s="249"/>
      <c r="AZ28" s="246" t="s">
        <v>220</v>
      </c>
      <c r="BA28" s="246"/>
      <c r="BB28" s="246"/>
      <c r="BC28" s="246"/>
      <c r="BD28" s="246"/>
      <c r="BE28" s="246"/>
      <c r="BF28" s="246"/>
      <c r="BG28" s="246"/>
      <c r="BH28" s="246"/>
      <c r="BI28" s="246"/>
      <c r="BJ28" s="246"/>
      <c r="BK28" s="246"/>
      <c r="BL28" s="246"/>
      <c r="BM28" s="246"/>
      <c r="BN28" s="246"/>
      <c r="BO28" s="246"/>
      <c r="BP28" s="246"/>
      <c r="BQ28" s="246"/>
      <c r="BR28" s="246"/>
      <c r="BS28" s="246"/>
      <c r="BT28" s="246"/>
      <c r="BU28" s="246"/>
      <c r="BV28" s="246"/>
      <c r="BW28" s="246" t="s">
        <v>220</v>
      </c>
      <c r="BX28" s="246"/>
      <c r="BY28" s="246"/>
      <c r="BZ28" s="246"/>
      <c r="CA28" s="246"/>
      <c r="CB28" s="246"/>
      <c r="CC28" s="246"/>
      <c r="CD28" s="246"/>
      <c r="CE28" s="246"/>
      <c r="CF28" s="246"/>
      <c r="CG28" s="246"/>
      <c r="CH28" s="246"/>
      <c r="CI28" s="246"/>
      <c r="CJ28" s="246"/>
      <c r="CK28" s="246"/>
      <c r="CL28" s="246"/>
      <c r="CM28" s="246"/>
      <c r="CN28" s="246"/>
      <c r="CO28" s="246" t="s">
        <v>220</v>
      </c>
      <c r="CP28" s="246"/>
      <c r="CQ28" s="246"/>
      <c r="CR28" s="246"/>
      <c r="CS28" s="246"/>
      <c r="CT28" s="246"/>
      <c r="CU28" s="246"/>
      <c r="CV28" s="246"/>
      <c r="CW28" s="246"/>
      <c r="CX28" s="246"/>
      <c r="CY28" s="246"/>
      <c r="CZ28" s="246"/>
      <c r="DA28" s="246"/>
      <c r="DB28" s="246"/>
      <c r="DC28" s="246"/>
      <c r="DD28" s="246"/>
      <c r="DE28" s="246"/>
      <c r="DF28" s="247"/>
    </row>
    <row r="29" spans="1:110" ht="15" customHeight="1">
      <c r="A29" s="10" t="s">
        <v>114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48" t="s">
        <v>115</v>
      </c>
      <c r="AD29" s="249"/>
      <c r="AE29" s="249"/>
      <c r="AF29" s="249"/>
      <c r="AG29" s="249"/>
      <c r="AH29" s="249"/>
      <c r="AI29" s="249" t="s">
        <v>208</v>
      </c>
      <c r="AJ29" s="249"/>
      <c r="AK29" s="249"/>
      <c r="AL29" s="249"/>
      <c r="AM29" s="249"/>
      <c r="AN29" s="249"/>
      <c r="AO29" s="249"/>
      <c r="AP29" s="249"/>
      <c r="AQ29" s="249"/>
      <c r="AR29" s="249"/>
      <c r="AS29" s="249"/>
      <c r="AT29" s="249"/>
      <c r="AU29" s="249"/>
      <c r="AV29" s="249"/>
      <c r="AW29" s="249"/>
      <c r="AX29" s="249"/>
      <c r="AY29" s="249"/>
      <c r="AZ29" s="277">
        <f>AZ30+AZ31</f>
        <v>4890316.329999998</v>
      </c>
      <c r="BA29" s="246"/>
      <c r="BB29" s="246"/>
      <c r="BC29" s="246"/>
      <c r="BD29" s="246"/>
      <c r="BE29" s="246"/>
      <c r="BF29" s="246"/>
      <c r="BG29" s="246"/>
      <c r="BH29" s="246"/>
      <c r="BI29" s="246"/>
      <c r="BJ29" s="246"/>
      <c r="BK29" s="246"/>
      <c r="BL29" s="246"/>
      <c r="BM29" s="246"/>
      <c r="BN29" s="246"/>
      <c r="BO29" s="246"/>
      <c r="BP29" s="246"/>
      <c r="BQ29" s="246"/>
      <c r="BR29" s="246"/>
      <c r="BS29" s="246"/>
      <c r="BT29" s="246"/>
      <c r="BU29" s="246"/>
      <c r="BV29" s="246"/>
      <c r="BW29" s="277">
        <f>BW30+BW31</f>
        <v>-2045257.0499999998</v>
      </c>
      <c r="BX29" s="246"/>
      <c r="BY29" s="246"/>
      <c r="BZ29" s="246"/>
      <c r="CA29" s="246"/>
      <c r="CB29" s="246"/>
      <c r="CC29" s="246"/>
      <c r="CD29" s="246"/>
      <c r="CE29" s="246"/>
      <c r="CF29" s="246"/>
      <c r="CG29" s="246"/>
      <c r="CH29" s="246"/>
      <c r="CI29" s="246"/>
      <c r="CJ29" s="246"/>
      <c r="CK29" s="246"/>
      <c r="CL29" s="246"/>
      <c r="CM29" s="246"/>
      <c r="CN29" s="246"/>
      <c r="CO29" s="277">
        <f>AZ29-BW29</f>
        <v>6935573.379999998</v>
      </c>
      <c r="CP29" s="246"/>
      <c r="CQ29" s="246"/>
      <c r="CR29" s="246"/>
      <c r="CS29" s="246"/>
      <c r="CT29" s="246"/>
      <c r="CU29" s="246"/>
      <c r="CV29" s="246"/>
      <c r="CW29" s="246"/>
      <c r="CX29" s="246"/>
      <c r="CY29" s="246"/>
      <c r="CZ29" s="246"/>
      <c r="DA29" s="246"/>
      <c r="DB29" s="246"/>
      <c r="DC29" s="246"/>
      <c r="DD29" s="246"/>
      <c r="DE29" s="246"/>
      <c r="DF29" s="247"/>
    </row>
    <row r="30" spans="1:110" ht="21.75" customHeight="1">
      <c r="A30" s="310" t="s">
        <v>269</v>
      </c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1"/>
      <c r="AC30" s="248" t="s">
        <v>116</v>
      </c>
      <c r="AD30" s="249"/>
      <c r="AE30" s="249"/>
      <c r="AF30" s="249"/>
      <c r="AG30" s="249"/>
      <c r="AH30" s="249"/>
      <c r="AI30" s="249" t="s">
        <v>206</v>
      </c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49"/>
      <c r="AU30" s="249"/>
      <c r="AV30" s="249"/>
      <c r="AW30" s="249"/>
      <c r="AX30" s="249"/>
      <c r="AY30" s="249"/>
      <c r="AZ30" s="277">
        <f>0-('стр.1'!BC13+AZ9)</f>
        <v>-28733900</v>
      </c>
      <c r="BA30" s="246"/>
      <c r="BB30" s="246"/>
      <c r="BC30" s="246"/>
      <c r="BD30" s="246"/>
      <c r="BE30" s="246"/>
      <c r="BF30" s="246"/>
      <c r="BG30" s="246"/>
      <c r="BH30" s="246"/>
      <c r="BI30" s="246"/>
      <c r="BJ30" s="246"/>
      <c r="BK30" s="246"/>
      <c r="BL30" s="246"/>
      <c r="BM30" s="246"/>
      <c r="BN30" s="246"/>
      <c r="BO30" s="246"/>
      <c r="BP30" s="246"/>
      <c r="BQ30" s="246"/>
      <c r="BR30" s="246"/>
      <c r="BS30" s="246"/>
      <c r="BT30" s="246"/>
      <c r="BU30" s="246"/>
      <c r="BV30" s="246"/>
      <c r="BW30" s="313">
        <v>-6904878.91</v>
      </c>
      <c r="BX30" s="314"/>
      <c r="BY30" s="314"/>
      <c r="BZ30" s="314"/>
      <c r="CA30" s="314"/>
      <c r="CB30" s="314"/>
      <c r="CC30" s="314"/>
      <c r="CD30" s="314"/>
      <c r="CE30" s="314"/>
      <c r="CF30" s="314"/>
      <c r="CG30" s="314"/>
      <c r="CH30" s="314"/>
      <c r="CI30" s="314"/>
      <c r="CJ30" s="314"/>
      <c r="CK30" s="314"/>
      <c r="CL30" s="314"/>
      <c r="CM30" s="314"/>
      <c r="CN30" s="314"/>
      <c r="CO30" s="246" t="s">
        <v>102</v>
      </c>
      <c r="CP30" s="246"/>
      <c r="CQ30" s="246"/>
      <c r="CR30" s="246"/>
      <c r="CS30" s="246"/>
      <c r="CT30" s="246"/>
      <c r="CU30" s="246"/>
      <c r="CV30" s="246"/>
      <c r="CW30" s="246"/>
      <c r="CX30" s="246"/>
      <c r="CY30" s="246"/>
      <c r="CZ30" s="246"/>
      <c r="DA30" s="246"/>
      <c r="DB30" s="246"/>
      <c r="DC30" s="246"/>
      <c r="DD30" s="246"/>
      <c r="DE30" s="246"/>
      <c r="DF30" s="247"/>
    </row>
    <row r="31" spans="1:110" ht="24" customHeight="1" thickBot="1">
      <c r="A31" s="252" t="s">
        <v>270</v>
      </c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3"/>
      <c r="AC31" s="316" t="s">
        <v>117</v>
      </c>
      <c r="AD31" s="315"/>
      <c r="AE31" s="315"/>
      <c r="AF31" s="315"/>
      <c r="AG31" s="315"/>
      <c r="AH31" s="315"/>
      <c r="AI31" s="315" t="s">
        <v>207</v>
      </c>
      <c r="AJ31" s="315"/>
      <c r="AK31" s="315"/>
      <c r="AL31" s="315"/>
      <c r="AM31" s="315"/>
      <c r="AN31" s="315"/>
      <c r="AO31" s="315"/>
      <c r="AP31" s="315"/>
      <c r="AQ31" s="315"/>
      <c r="AR31" s="315"/>
      <c r="AS31" s="315"/>
      <c r="AT31" s="315"/>
      <c r="AU31" s="315"/>
      <c r="AV31" s="315"/>
      <c r="AW31" s="315"/>
      <c r="AX31" s="315"/>
      <c r="AY31" s="315"/>
      <c r="AZ31" s="250">
        <f>Лист1!AZ5</f>
        <v>33624216.33</v>
      </c>
      <c r="BA31" s="251"/>
      <c r="BB31" s="251"/>
      <c r="BC31" s="251"/>
      <c r="BD31" s="251"/>
      <c r="BE31" s="251"/>
      <c r="BF31" s="251"/>
      <c r="BG31" s="251"/>
      <c r="BH31" s="251"/>
      <c r="BI31" s="251"/>
      <c r="BJ31" s="251"/>
      <c r="BK31" s="251"/>
      <c r="BL31" s="251"/>
      <c r="BM31" s="251"/>
      <c r="BN31" s="251"/>
      <c r="BO31" s="251"/>
      <c r="BP31" s="251"/>
      <c r="BQ31" s="251"/>
      <c r="BR31" s="251"/>
      <c r="BS31" s="251"/>
      <c r="BT31" s="251"/>
      <c r="BU31" s="251"/>
      <c r="BV31" s="251"/>
      <c r="BW31" s="306">
        <v>4859621.86</v>
      </c>
      <c r="BX31" s="307"/>
      <c r="BY31" s="307"/>
      <c r="BZ31" s="307"/>
      <c r="CA31" s="307"/>
      <c r="CB31" s="307"/>
      <c r="CC31" s="307"/>
      <c r="CD31" s="307"/>
      <c r="CE31" s="307"/>
      <c r="CF31" s="307"/>
      <c r="CG31" s="307"/>
      <c r="CH31" s="307"/>
      <c r="CI31" s="307"/>
      <c r="CJ31" s="307"/>
      <c r="CK31" s="307"/>
      <c r="CL31" s="307"/>
      <c r="CM31" s="307"/>
      <c r="CN31" s="307"/>
      <c r="CO31" s="251" t="s">
        <v>102</v>
      </c>
      <c r="CP31" s="251"/>
      <c r="CQ31" s="251"/>
      <c r="CR31" s="251"/>
      <c r="CS31" s="251"/>
      <c r="CT31" s="251"/>
      <c r="CU31" s="251"/>
      <c r="CV31" s="251"/>
      <c r="CW31" s="251"/>
      <c r="CX31" s="251"/>
      <c r="CY31" s="251"/>
      <c r="CZ31" s="251"/>
      <c r="DA31" s="251"/>
      <c r="DB31" s="251"/>
      <c r="DC31" s="251"/>
      <c r="DD31" s="251"/>
      <c r="DE31" s="251"/>
      <c r="DF31" s="308"/>
    </row>
    <row r="32" spans="30:33" ht="32.25" customHeight="1">
      <c r="AD32" s="5"/>
      <c r="AE32" s="5"/>
      <c r="AF32" s="5"/>
      <c r="AG32" s="5"/>
    </row>
    <row r="33" spans="1:97" s="2" customFormat="1" ht="9.75">
      <c r="A33" s="312" t="s">
        <v>240</v>
      </c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BD33" s="240" t="s">
        <v>241</v>
      </c>
      <c r="BE33" s="240"/>
      <c r="BF33" s="240"/>
      <c r="BG33" s="240"/>
      <c r="BH33" s="240"/>
      <c r="BI33" s="240"/>
      <c r="BJ33" s="240"/>
      <c r="BK33" s="240"/>
      <c r="BL33" s="240"/>
      <c r="BM33" s="240"/>
      <c r="BN33" s="240"/>
      <c r="BO33" s="240"/>
      <c r="BP33" s="240"/>
      <c r="BQ33" s="240"/>
      <c r="BR33" s="240"/>
      <c r="BS33" s="240"/>
      <c r="BT33" s="240"/>
      <c r="BU33" s="240"/>
      <c r="BV33" s="240"/>
      <c r="BW33" s="240"/>
      <c r="BX33" s="240"/>
      <c r="BY33" s="240"/>
      <c r="BZ33" s="240"/>
      <c r="CA33" s="240"/>
      <c r="CB33" s="240"/>
      <c r="CC33" s="240"/>
      <c r="CD33" s="240"/>
      <c r="CE33" s="240"/>
      <c r="CF33" s="240"/>
      <c r="CG33" s="240"/>
      <c r="CH33" s="240"/>
      <c r="CI33" s="240"/>
      <c r="CJ33" s="240"/>
      <c r="CK33" s="240"/>
      <c r="CL33" s="240"/>
      <c r="CM33" s="240"/>
      <c r="CN33" s="240"/>
      <c r="CO33" s="240"/>
      <c r="CP33" s="240"/>
      <c r="CQ33" s="240"/>
      <c r="CR33" s="240"/>
      <c r="CS33" s="240"/>
    </row>
    <row r="34" spans="1:97" s="2" customFormat="1" ht="9.75" customHeight="1">
      <c r="A34" s="312"/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236" t="s">
        <v>118</v>
      </c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6"/>
      <c r="AZ34" s="6"/>
      <c r="BA34" s="6"/>
      <c r="BB34" s="6"/>
      <c r="BC34" s="6"/>
      <c r="BD34" s="236" t="s">
        <v>125</v>
      </c>
      <c r="BE34" s="236"/>
      <c r="BF34" s="236"/>
      <c r="BG34" s="236"/>
      <c r="BH34" s="236"/>
      <c r="BI34" s="236"/>
      <c r="BJ34" s="236"/>
      <c r="BK34" s="236"/>
      <c r="BL34" s="236"/>
      <c r="BM34" s="236"/>
      <c r="BN34" s="236"/>
      <c r="BO34" s="236"/>
      <c r="BP34" s="236"/>
      <c r="BQ34" s="236"/>
      <c r="BR34" s="236"/>
      <c r="BS34" s="236"/>
      <c r="BT34" s="236"/>
      <c r="BU34" s="236"/>
      <c r="BV34" s="236"/>
      <c r="BW34" s="236"/>
      <c r="BX34" s="236"/>
      <c r="BY34" s="236"/>
      <c r="BZ34" s="236"/>
      <c r="CA34" s="236"/>
      <c r="CB34" s="236"/>
      <c r="CC34" s="236"/>
      <c r="CD34" s="236"/>
      <c r="CE34" s="236"/>
      <c r="CF34" s="236"/>
      <c r="CG34" s="236"/>
      <c r="CH34" s="236"/>
      <c r="CI34" s="236"/>
      <c r="CJ34" s="236"/>
      <c r="CK34" s="236"/>
      <c r="CL34" s="236"/>
      <c r="CM34" s="236"/>
      <c r="CN34" s="236"/>
      <c r="CO34" s="236"/>
      <c r="CP34" s="236"/>
      <c r="CQ34" s="236"/>
      <c r="CR34" s="236"/>
      <c r="CS34" s="236"/>
    </row>
    <row r="35" spans="19:97" s="2" customFormat="1" ht="15" customHeight="1"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6"/>
      <c r="AZ35" s="6"/>
      <c r="BA35" s="6"/>
      <c r="BB35" s="6"/>
      <c r="BC35" s="6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</row>
    <row r="36" spans="1:104" s="2" customFormat="1" ht="9.75" customHeight="1">
      <c r="A36" s="242" t="s">
        <v>204</v>
      </c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K36" s="240" t="s">
        <v>210</v>
      </c>
      <c r="BL36" s="240"/>
      <c r="BM36" s="240"/>
      <c r="BN36" s="240"/>
      <c r="BO36" s="240"/>
      <c r="BP36" s="240"/>
      <c r="BQ36" s="240"/>
      <c r="BR36" s="240"/>
      <c r="BS36" s="240"/>
      <c r="BT36" s="240"/>
      <c r="BU36" s="240"/>
      <c r="BV36" s="240"/>
      <c r="BW36" s="240"/>
      <c r="BX36" s="240"/>
      <c r="BY36" s="240"/>
      <c r="BZ36" s="240"/>
      <c r="CA36" s="240"/>
      <c r="CB36" s="240"/>
      <c r="CC36" s="240"/>
      <c r="CD36" s="240"/>
      <c r="CE36" s="240"/>
      <c r="CF36" s="240"/>
      <c r="CG36" s="240"/>
      <c r="CH36" s="240"/>
      <c r="CI36" s="240"/>
      <c r="CJ36" s="240"/>
      <c r="CK36" s="240"/>
      <c r="CL36" s="240"/>
      <c r="CM36" s="240"/>
      <c r="CN36" s="240"/>
      <c r="CO36" s="240"/>
      <c r="CP36" s="240"/>
      <c r="CQ36" s="240"/>
      <c r="CR36" s="240"/>
      <c r="CS36" s="240"/>
      <c r="CT36" s="240"/>
      <c r="CU36" s="240"/>
      <c r="CV36" s="240"/>
      <c r="CW36" s="240"/>
      <c r="CX36" s="240"/>
      <c r="CY36" s="240"/>
      <c r="CZ36" s="240"/>
    </row>
    <row r="37" spans="1:104" s="6" customFormat="1" ht="9.75" customHeight="1">
      <c r="A37" s="242"/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Z37" s="236" t="s">
        <v>118</v>
      </c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6"/>
      <c r="BC37" s="236"/>
      <c r="BD37" s="236"/>
      <c r="BE37" s="236"/>
      <c r="BK37" s="236" t="s">
        <v>125</v>
      </c>
      <c r="BL37" s="236"/>
      <c r="BM37" s="236"/>
      <c r="BN37" s="236"/>
      <c r="BO37" s="236"/>
      <c r="BP37" s="236"/>
      <c r="BQ37" s="236"/>
      <c r="BR37" s="236"/>
      <c r="BS37" s="236"/>
      <c r="BT37" s="236"/>
      <c r="BU37" s="236"/>
      <c r="BV37" s="236"/>
      <c r="BW37" s="236"/>
      <c r="BX37" s="236"/>
      <c r="BY37" s="236"/>
      <c r="BZ37" s="236"/>
      <c r="CA37" s="236"/>
      <c r="CB37" s="236"/>
      <c r="CC37" s="236"/>
      <c r="CD37" s="236"/>
      <c r="CE37" s="236"/>
      <c r="CF37" s="236"/>
      <c r="CG37" s="236"/>
      <c r="CH37" s="236"/>
      <c r="CI37" s="236"/>
      <c r="CJ37" s="236"/>
      <c r="CK37" s="236"/>
      <c r="CL37" s="236"/>
      <c r="CM37" s="236"/>
      <c r="CN37" s="236"/>
      <c r="CO37" s="236"/>
      <c r="CP37" s="236"/>
      <c r="CQ37" s="236"/>
      <c r="CR37" s="236"/>
      <c r="CS37" s="236"/>
      <c r="CT37" s="236"/>
      <c r="CU37" s="236"/>
      <c r="CV37" s="236"/>
      <c r="CW37" s="236"/>
      <c r="CX37" s="236"/>
      <c r="CY37" s="236"/>
      <c r="CZ37" s="236"/>
    </row>
    <row r="38" spans="1:104" s="6" customFormat="1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1:97" s="6" customFormat="1" ht="9.75">
      <c r="A39" s="242" t="s">
        <v>203</v>
      </c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"/>
      <c r="AZ39" s="2"/>
      <c r="BA39" s="2"/>
      <c r="BB39" s="2"/>
      <c r="BC39" s="2"/>
      <c r="BD39" s="240" t="s">
        <v>82</v>
      </c>
      <c r="BE39" s="240"/>
      <c r="BF39" s="240"/>
      <c r="BG39" s="240"/>
      <c r="BH39" s="240"/>
      <c r="BI39" s="240"/>
      <c r="BJ39" s="240"/>
      <c r="BK39" s="240"/>
      <c r="BL39" s="240"/>
      <c r="BM39" s="240"/>
      <c r="BN39" s="240"/>
      <c r="BO39" s="240"/>
      <c r="BP39" s="240"/>
      <c r="BQ39" s="240"/>
      <c r="BR39" s="240"/>
      <c r="BS39" s="240"/>
      <c r="BT39" s="240"/>
      <c r="BU39" s="240"/>
      <c r="BV39" s="240"/>
      <c r="BW39" s="240"/>
      <c r="BX39" s="240"/>
      <c r="BY39" s="240"/>
      <c r="BZ39" s="240"/>
      <c r="CA39" s="240"/>
      <c r="CB39" s="240"/>
      <c r="CC39" s="240"/>
      <c r="CD39" s="240"/>
      <c r="CE39" s="240"/>
      <c r="CF39" s="240"/>
      <c r="CG39" s="240"/>
      <c r="CH39" s="240"/>
      <c r="CI39" s="240"/>
      <c r="CJ39" s="240"/>
      <c r="CK39" s="240"/>
      <c r="CL39" s="240"/>
      <c r="CM39" s="240"/>
      <c r="CN39" s="240"/>
      <c r="CO39" s="240"/>
      <c r="CP39" s="240"/>
      <c r="CQ39" s="240"/>
      <c r="CR39" s="240"/>
      <c r="CS39" s="240"/>
    </row>
    <row r="40" spans="1:97" s="6" customFormat="1" ht="11.25" customHeight="1">
      <c r="A40" s="242"/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36" t="s">
        <v>118</v>
      </c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236"/>
      <c r="AQ40" s="236"/>
      <c r="AR40" s="236"/>
      <c r="AS40" s="236"/>
      <c r="AT40" s="236"/>
      <c r="AU40" s="236"/>
      <c r="AV40" s="236"/>
      <c r="AW40" s="236"/>
      <c r="AX40" s="236"/>
      <c r="BD40" s="236" t="s">
        <v>125</v>
      </c>
      <c r="BE40" s="236"/>
      <c r="BF40" s="236"/>
      <c r="BG40" s="236"/>
      <c r="BH40" s="236"/>
      <c r="BI40" s="236"/>
      <c r="BJ40" s="236"/>
      <c r="BK40" s="236"/>
      <c r="BL40" s="236"/>
      <c r="BM40" s="236"/>
      <c r="BN40" s="236"/>
      <c r="BO40" s="236"/>
      <c r="BP40" s="236"/>
      <c r="BQ40" s="236"/>
      <c r="BR40" s="236"/>
      <c r="BS40" s="236"/>
      <c r="BT40" s="236"/>
      <c r="BU40" s="236"/>
      <c r="BV40" s="236"/>
      <c r="BW40" s="236"/>
      <c r="BX40" s="236"/>
      <c r="BY40" s="236"/>
      <c r="BZ40" s="236"/>
      <c r="CA40" s="236"/>
      <c r="CB40" s="236"/>
      <c r="CC40" s="236"/>
      <c r="CD40" s="236"/>
      <c r="CE40" s="236"/>
      <c r="CF40" s="236"/>
      <c r="CG40" s="236"/>
      <c r="CH40" s="236"/>
      <c r="CI40" s="236"/>
      <c r="CJ40" s="236"/>
      <c r="CK40" s="236"/>
      <c r="CL40" s="236"/>
      <c r="CM40" s="236"/>
      <c r="CN40" s="236"/>
      <c r="CO40" s="236"/>
      <c r="CP40" s="236"/>
      <c r="CQ40" s="236"/>
      <c r="CR40" s="236"/>
      <c r="CS40" s="236"/>
    </row>
    <row r="41" s="2" customFormat="1" ht="9.75">
      <c r="AU41" s="8"/>
    </row>
    <row r="42" spans="1:39" s="2" customFormat="1" ht="9.75">
      <c r="A42" s="237" t="s">
        <v>126</v>
      </c>
      <c r="B42" s="237"/>
      <c r="C42" s="238" t="s">
        <v>278</v>
      </c>
      <c r="D42" s="238"/>
      <c r="E42" s="238"/>
      <c r="F42" s="238"/>
      <c r="G42" s="239" t="s">
        <v>126</v>
      </c>
      <c r="H42" s="239"/>
      <c r="I42" s="240" t="s">
        <v>264</v>
      </c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1">
        <v>2016</v>
      </c>
      <c r="AH42" s="241"/>
      <c r="AI42" s="241"/>
      <c r="AJ42" s="241"/>
      <c r="AK42" s="241"/>
      <c r="AL42" s="241"/>
      <c r="AM42" s="2" t="s">
        <v>108</v>
      </c>
    </row>
    <row r="43" ht="3" customHeight="1"/>
  </sheetData>
  <sheetProtection/>
  <mergeCells count="183">
    <mergeCell ref="A33:R34"/>
    <mergeCell ref="S33:AX33"/>
    <mergeCell ref="BD33:CS33"/>
    <mergeCell ref="AC30:AH30"/>
    <mergeCell ref="AI30:AY30"/>
    <mergeCell ref="AZ30:BV30"/>
    <mergeCell ref="BW30:CN30"/>
    <mergeCell ref="CO30:DF30"/>
    <mergeCell ref="AI31:AY31"/>
    <mergeCell ref="AC31:AH31"/>
    <mergeCell ref="AC27:AH27"/>
    <mergeCell ref="BW9:CN9"/>
    <mergeCell ref="CO8:DF8"/>
    <mergeCell ref="A30:AB30"/>
    <mergeCell ref="AC28:AH28"/>
    <mergeCell ref="AC26:AH26"/>
    <mergeCell ref="AC25:AH25"/>
    <mergeCell ref="AC19:AH19"/>
    <mergeCell ref="AC23:AH24"/>
    <mergeCell ref="AC22:AH22"/>
    <mergeCell ref="A36:W37"/>
    <mergeCell ref="BK37:CZ37"/>
    <mergeCell ref="A2:DF2"/>
    <mergeCell ref="Z36:BE36"/>
    <mergeCell ref="BK36:CZ36"/>
    <mergeCell ref="S34:AX34"/>
    <mergeCell ref="BD34:CS34"/>
    <mergeCell ref="BW31:CN31"/>
    <mergeCell ref="CO31:DF31"/>
    <mergeCell ref="A19:AB19"/>
    <mergeCell ref="AI19:AY19"/>
    <mergeCell ref="AZ19:BV19"/>
    <mergeCell ref="AI29:AY29"/>
    <mergeCell ref="AZ29:BV29"/>
    <mergeCell ref="AZ20:BV20"/>
    <mergeCell ref="AZ27:BV27"/>
    <mergeCell ref="AZ28:BV28"/>
    <mergeCell ref="AI27:AY27"/>
    <mergeCell ref="AZ25:BV25"/>
    <mergeCell ref="CO29:DF29"/>
    <mergeCell ref="BW29:CN29"/>
    <mergeCell ref="BW26:CN26"/>
    <mergeCell ref="BW23:CN24"/>
    <mergeCell ref="CO27:DF27"/>
    <mergeCell ref="BW28:CN28"/>
    <mergeCell ref="CO28:DF28"/>
    <mergeCell ref="BW21:CN21"/>
    <mergeCell ref="CO21:DF21"/>
    <mergeCell ref="BW27:CN27"/>
    <mergeCell ref="AC17:AH17"/>
    <mergeCell ref="AZ26:BV26"/>
    <mergeCell ref="AI22:AY22"/>
    <mergeCell ref="AI21:AY21"/>
    <mergeCell ref="BW19:CN19"/>
    <mergeCell ref="CO19:DF19"/>
    <mergeCell ref="AC21:AH21"/>
    <mergeCell ref="CO22:DF22"/>
    <mergeCell ref="CO23:DF24"/>
    <mergeCell ref="AZ22:BV22"/>
    <mergeCell ref="BW15:CN15"/>
    <mergeCell ref="BW18:CN18"/>
    <mergeCell ref="CO18:DF18"/>
    <mergeCell ref="BW17:CN17"/>
    <mergeCell ref="BW20:CN20"/>
    <mergeCell ref="BW22:CN22"/>
    <mergeCell ref="CO20:DF20"/>
    <mergeCell ref="AC16:AH16"/>
    <mergeCell ref="AI16:AY16"/>
    <mergeCell ref="AZ16:BV16"/>
    <mergeCell ref="AC18:AH18"/>
    <mergeCell ref="AI18:AY18"/>
    <mergeCell ref="AZ18:BV18"/>
    <mergeCell ref="AZ13:BV13"/>
    <mergeCell ref="AI17:AY17"/>
    <mergeCell ref="AZ17:BV17"/>
    <mergeCell ref="CO13:DF13"/>
    <mergeCell ref="BW14:CN14"/>
    <mergeCell ref="CO14:DF14"/>
    <mergeCell ref="BW16:CN16"/>
    <mergeCell ref="CO16:DF16"/>
    <mergeCell ref="CO15:DF15"/>
    <mergeCell ref="CO17:DF17"/>
    <mergeCell ref="AC15:AH15"/>
    <mergeCell ref="AI15:AY15"/>
    <mergeCell ref="AZ15:BV15"/>
    <mergeCell ref="CO12:DF12"/>
    <mergeCell ref="AC13:AH13"/>
    <mergeCell ref="BW13:CN13"/>
    <mergeCell ref="AC14:AH14"/>
    <mergeCell ref="AI14:AY14"/>
    <mergeCell ref="AZ14:BV14"/>
    <mergeCell ref="AI13:AY13"/>
    <mergeCell ref="AC12:AH12"/>
    <mergeCell ref="AI12:AY12"/>
    <mergeCell ref="AZ12:BV12"/>
    <mergeCell ref="BW11:CN11"/>
    <mergeCell ref="AI11:AY11"/>
    <mergeCell ref="BW12:CN12"/>
    <mergeCell ref="AZ11:BV11"/>
    <mergeCell ref="AC11:AH11"/>
    <mergeCell ref="A6:AB6"/>
    <mergeCell ref="BW4:CN4"/>
    <mergeCell ref="AZ3:BV3"/>
    <mergeCell ref="CO4:DF4"/>
    <mergeCell ref="CO3:DF3"/>
    <mergeCell ref="AZ4:BV4"/>
    <mergeCell ref="BW3:CN3"/>
    <mergeCell ref="A3:AB3"/>
    <mergeCell ref="A4:AB4"/>
    <mergeCell ref="A5:AB5"/>
    <mergeCell ref="AI9:AY9"/>
    <mergeCell ref="AZ8:BV8"/>
    <mergeCell ref="AZ9:BV9"/>
    <mergeCell ref="BW8:CN8"/>
    <mergeCell ref="AI8:AY8"/>
    <mergeCell ref="CO5:DF5"/>
    <mergeCell ref="AZ5:BV5"/>
    <mergeCell ref="CO11:DF11"/>
    <mergeCell ref="CO9:DF9"/>
    <mergeCell ref="BW5:CN5"/>
    <mergeCell ref="AC4:AH4"/>
    <mergeCell ref="AC5:AH5"/>
    <mergeCell ref="AC3:AH3"/>
    <mergeCell ref="AI3:AY3"/>
    <mergeCell ref="AI4:AY4"/>
    <mergeCell ref="AI5:AY5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6:DF7"/>
    <mergeCell ref="A18:AB18"/>
    <mergeCell ref="A12:AB12"/>
    <mergeCell ref="A13:AB13"/>
    <mergeCell ref="A14:AB14"/>
    <mergeCell ref="A15:AB15"/>
    <mergeCell ref="A11:AB11"/>
    <mergeCell ref="A16:AB16"/>
    <mergeCell ref="A17:AB17"/>
    <mergeCell ref="A8:AB8"/>
    <mergeCell ref="AC6:AH7"/>
    <mergeCell ref="AI6:AY7"/>
    <mergeCell ref="AZ6:BV7"/>
    <mergeCell ref="BW6:CN7"/>
    <mergeCell ref="A24:AB24"/>
    <mergeCell ref="AZ23:BV24"/>
    <mergeCell ref="AC20:AH20"/>
    <mergeCell ref="AI20:AY20"/>
    <mergeCell ref="AI23:AY24"/>
    <mergeCell ref="A20:AB20"/>
    <mergeCell ref="A21:AB21"/>
    <mergeCell ref="A22:AB22"/>
    <mergeCell ref="A23:AB23"/>
    <mergeCell ref="AZ21:BV21"/>
    <mergeCell ref="Z37:BE37"/>
    <mergeCell ref="CO26:DF26"/>
    <mergeCell ref="AC29:AH29"/>
    <mergeCell ref="CO25:DF25"/>
    <mergeCell ref="AI26:AY26"/>
    <mergeCell ref="AI28:AY28"/>
    <mergeCell ref="AI25:AY25"/>
    <mergeCell ref="BW25:CN25"/>
    <mergeCell ref="AZ31:BV31"/>
    <mergeCell ref="A31:AB31"/>
    <mergeCell ref="A25:AB25"/>
    <mergeCell ref="A26:AB26"/>
    <mergeCell ref="A27:AB27"/>
    <mergeCell ref="A28:AB28"/>
    <mergeCell ref="S40:AX40"/>
    <mergeCell ref="BD40:CS40"/>
    <mergeCell ref="A42:B42"/>
    <mergeCell ref="C42:F42"/>
    <mergeCell ref="G42:H42"/>
    <mergeCell ref="I42:AF42"/>
    <mergeCell ref="AG42:AL42"/>
    <mergeCell ref="A39:R40"/>
    <mergeCell ref="S39:AX39"/>
    <mergeCell ref="BD39:CS39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Наташа</cp:lastModifiedBy>
  <cp:lastPrinted>2016-05-11T12:31:51Z</cp:lastPrinted>
  <dcterms:created xsi:type="dcterms:W3CDTF">2007-09-21T13:36:41Z</dcterms:created>
  <dcterms:modified xsi:type="dcterms:W3CDTF">2016-07-22T11:23:38Z</dcterms:modified>
  <cp:category/>
  <cp:version/>
  <cp:contentType/>
  <cp:contentStatus/>
</cp:coreProperties>
</file>