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'Лист1'!$A$1:$DF$54</definedName>
    <definedName name="_xlnm.Print_Area" localSheetId="0">'стр.1'!$A$1:$DF$161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<sst xmlns="http://schemas.openxmlformats.org/spreadsheetml/2006/main" count="872" uniqueCount="433">
  <si>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</si>
  <si>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</si>
  <si>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</si>
  <si>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</si>
  <si>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</si>
  <si>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</si>
  <si>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</si>
  <si>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</si>
  <si>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</si>
  <si>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</si>
  <si>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</si>
  <si>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</si>
  <si>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</si>
  <si>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</si>
  <si>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</si>
  <si>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</si>
  <si>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</si>
  <si>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</si>
  <si>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</si>
  <si>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</si>
  <si>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</si>
  <si>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</si>
  <si>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</si>
  <si>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</si>
  <si>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</si>
  <si>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</si>
  <si>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</si>
  <si>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</si>
  <si>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</si>
  <si>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</si>
  <si>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</si>
  <si>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</si>
  <si>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</si>
  <si>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</si>
  <si>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</si>
  <si>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</si>
  <si>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</si>
  <si>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</si>
  <si>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</si>
  <si>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</si>
  <si>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</si>
  <si>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</si>
  <si>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</si>
  <si>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</si>
  <si>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</si>
  <si>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</si>
  <si>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</si>
  <si>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</si>
  <si>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</si>
  <si>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</si>
  <si>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</si>
  <si>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</si>
  <si>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</si>
  <si>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</si>
  <si>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</si>
  <si>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</si>
  <si>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</si>
  <si>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</si>
  <si>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</si>
  <si>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</si>
  <si>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</si>
  <si>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</si>
  <si>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</si>
  <si>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</si>
  <si>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</si>
  <si>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</si>
  <si>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</si>
  <si>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</si>
  <si>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</si>
  <si>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</si>
  <si>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</si>
  <si>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</si>
  <si>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</si>
  <si>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</si>
  <si>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</si>
  <si>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</si>
  <si>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</si>
  <si>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</si>
  <si>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</si>
  <si>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</si>
  <si>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</si>
  <si>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</si>
  <si>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</si>
  <si>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</si>
  <si>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</si>
  <si>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</si>
  <si>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</si>
  <si>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</si>
  <si>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</si>
  <si>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</si>
  <si>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</si>
  <si>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</si>
  <si>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</si>
  <si>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</si>
  <si>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</si>
  <si>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</si>
  <si>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</si>
  <si>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</si>
  <si>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</si>
  <si>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</si>
  <si>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</si>
  <si>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</si>
  <si>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</si>
  <si>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</si>
  <si>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</si>
  <si>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</si>
  <si>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</si>
  <si>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</si>
  <si>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</si>
  <si>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</si>
  <si>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</si>
  <si>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</si>
  <si>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</si>
  <si>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</si>
  <si>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</si>
  <si>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</si>
  <si>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</si>
  <si>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</si>
  <si>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</si>
  <si>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</si>
  <si>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</si>
  <si>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</si>
  <si>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</si>
  <si>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</si>
  <si>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</si>
  <si>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</si>
  <si>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</si>
  <si>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</si>
  <si>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</si>
  <si>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</si>
  <si>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</si>
  <si>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</si>
  <si>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</si>
  <si>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</si>
  <si>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</si>
  <si>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</si>
  <si>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</si>
  <si>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</si>
  <si>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</si>
  <si>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</si>
  <si>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</si>
  <si>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</si>
  <si>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</si>
  <si>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</si>
  <si>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</si>
  <si>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</si>
  <si>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</si>
  <si>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</si>
  <si>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</si>
  <si>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</si>
  <si>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</si>
  <si>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</si>
  <si>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</si>
  <si>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</si>
  <si>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</si>
  <si>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</si>
  <si>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</si>
  <si>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</si>
  <si>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</si>
  <si>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</si>
  <si>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</si>
  <si>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</si>
  <si>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</si>
  <si>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</si>
  <si>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</si>
  <si>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</si>
  <si>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</si>
  <si>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</si>
  <si>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</si>
  <si>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</si>
  <si>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</si>
  <si>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</si>
  <si>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</si>
  <si>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</si>
  <si>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</si>
  <si>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</si>
  <si>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</si>
  <si>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</si>
  <si>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</si>
  <si>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</si>
  <si>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</si>
  <si>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</si>
  <si>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</si>
  <si>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</si>
  <si>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</si>
  <si>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</si>
  <si>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</si>
  <si>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</si>
  <si>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</si>
  <si>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</si>
  <si>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</si>
  <si>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</si>
  <si>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</si>
  <si>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</si>
  <si>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</si>
  <si>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</si>
  <si>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</si>
  <si>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</si>
  <si>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</si>
  <si>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</si>
  <si>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</si>
  <si>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</si>
  <si>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</si>
  <si>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</si>
  <si>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</si>
  <si>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</si>
  <si>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</si>
  <si>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</si>
  <si>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</si>
  <si>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</si>
  <si>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</si>
  <si>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</si>
  <si>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</si>
  <si>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</si>
  <si>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</si>
  <si>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</si>
  <si>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</si>
  <si>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</si>
  <si>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</si>
  <si>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</si>
  <si>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</si>
  <si>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</si>
  <si>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</si>
  <si>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</si>
  <si>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</si>
  <si>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</si>
  <si>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</si>
  <si>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</si>
  <si>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</si>
  <si>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</si>
  <si>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</si>
  <si>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</si>
  <si>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</si>
  <si>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</si>
  <si>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</si>
  <si>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</si>
  <si>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</si>
  <si>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</si>
  <si>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</si>
  <si>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</si>
  <si>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</si>
  <si>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</si>
  <si>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</si>
  <si>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</si>
  <si>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</si>
  <si>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</si>
  <si>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</si>
  <si>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</si>
  <si>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</si>
  <si>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</si>
  <si>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</si>
  <si>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</si>
  <si>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</si>
  <si>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</si>
  <si>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</si>
  <si>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</si>
  <si>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</si>
  <si>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</si>
  <si>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</si>
  <si>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</si>
  <si>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</si>
  <si>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</si>
  <si>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</si>
  <si>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</si>
  <si>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</si>
  <si>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</si>
  <si>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</si>
  <si>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</si>
  <si>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</si>
  <si>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</si>
  <si>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</si>
  <si>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</si>
  <si>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</si>
  <si>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</si>
  <si>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</si>
  <si>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</si>
  <si>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</si>
  <si>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</si>
  <si>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</si>
  <si>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</si>
  <si>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</si>
  <si>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</si>
  <si>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</si>
  <si>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</si>
  <si>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</si>
  <si>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</si>
  <si>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</si>
  <si>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</si>
  <si>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</si>
  <si>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</si>
  <si>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</si>
  <si>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</si>
  <si>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</si>
  <si>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</si>
  <si>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</si>
  <si>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</si>
  <si>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</si>
  <si>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</si>
  <si>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</si>
  <si>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</si>
  <si>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</si>
  <si>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</si>
  <si>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</si>
  <si>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</si>
  <si>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</si>
  <si>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</si>
  <si>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</si>
  <si>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</si>
  <si>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</si>
  <si>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</si>
  <si>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</si>
  <si>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</si>
  <si>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</si>
  <si>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</si>
  <si>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</si>
  <si>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</si>
  <si>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</si>
  <si>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</si>
  <si>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</si>
  <si>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</si>
  <si>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</si>
  <si>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</si>
  <si>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</si>
  <si>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</si>
  <si>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</si>
  <si>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</si>
  <si>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</si>
  <si>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</si>
  <si>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</si>
  <si>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</si>
  <si>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</si>
  <si>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</si>
  <si>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</si>
  <si>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</si>
  <si>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</si>
  <si>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</si>
  <si>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</si>
  <si>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</si>
  <si>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</si>
  <si>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</si>
  <si>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</si>
  <si>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</si>
  <si>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</si>
  <si>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</si>
  <si>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</si>
  <si>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</si>
  <si>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</si>
  <si>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</si>
  <si>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</si>
  <si>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</si>
  <si>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</si>
  <si>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</si>
  <si>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</si>
  <si>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</si>
  <si>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</si>
  <si>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</si>
  <si>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</si>
  <si>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</si>
  <si>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</si>
  <si>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</si>
  <si>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</si>
  <si>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</si>
  <si>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</si>
  <si>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</si>
  <si>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</si>
  <si>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</si>
  <si>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</si>
  <si>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</si>
  <si>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</si>
  <si>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</si>
  <si>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</si>
  <si>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</si>
  <si>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</si>
  <si>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</si>
  <si>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</si>
  <si>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</si>
  <si>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</si>
  <si>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</si>
  <si>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</si>
  <si>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</si>
  <si>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</si>
  <si>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</si>
  <si>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</si>
  <si>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</si>
  <si>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</si>
  <si>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</si>
  <si>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</si>
  <si>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</si>
  <si>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</si>
  <si>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</si>
  <si>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</si>
  <si>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</si>
  <si>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</si>
  <si>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</si>
  <si>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</si>
  <si>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</si>
  <si>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</si>
  <si>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</si>
  <si>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</si>
  <si>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</si>
  <si>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</si>
  <si>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</si>
  <si>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</si>
  <si>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</si>
  <si>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</si>
  <si>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</si>
  <si>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</si>
  <si>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</si>
  <si>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</si>
  <si>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</si>
  <si>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</si>
  <si>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</si>
  <si>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</si>
  <si>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</si>
  <si>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</si>
  <si>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прочих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</si>
  <si>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</si>
  <si>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</si>
  <si>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</si>
  <si>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 xml:space="preserve"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</t>
  </si>
  <si>
    <t>951 0801 9910090200 612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</si>
  <si>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</si>
  <si>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</si>
  <si>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</si>
  <si>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</si>
  <si>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</si>
  <si>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10</t>
  </si>
  <si>
    <t>января</t>
  </si>
  <si>
    <t>20</t>
  </si>
  <si>
    <t>01.01.2020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</si>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</sst>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16" xfId="0" applyNumberFormat="1" applyFont="1" applyFill="1" applyBorder="1" applyAlignment="1">
      <alignment horizontal="center" wrapText="1"/>
    </xf>
    <xf numFmtId="4" fontId="16" fillId="36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wrapText="1"/>
    </xf>
    <xf numFmtId="0" fontId="23" fillId="37" borderId="10" xfId="0" applyFont="1" applyFill="1" applyBorder="1" applyAlignment="1">
      <alignment wrapText="1"/>
    </xf>
    <xf numFmtId="0" fontId="23" fillId="37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7" borderId="38" xfId="0" applyNumberFormat="1" applyFont="1" applyFill="1" applyBorder="1" applyAlignment="1">
      <alignment horizontal="center"/>
    </xf>
    <xf numFmtId="4" fontId="17" fillId="37" borderId="39" xfId="0" applyNumberFormat="1" applyFont="1" applyFill="1" applyBorder="1" applyAlignment="1">
      <alignment horizontal="center"/>
    </xf>
    <xf numFmtId="4" fontId="17" fillId="37" borderId="40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7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23">
      <selection activeCell="BW89" sqref="BW89:CN89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227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203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154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228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207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427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428</v>
      </c>
      <c r="BS4" s="102"/>
      <c r="BT4" s="102"/>
      <c r="BU4" s="22" t="s">
        <v>208</v>
      </c>
      <c r="CD4" s="103" t="s">
        <v>204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429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205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305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307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298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306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346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206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197</v>
      </c>
      <c r="AD11" s="125"/>
      <c r="AE11" s="125"/>
      <c r="AF11" s="125"/>
      <c r="AG11" s="125"/>
      <c r="AH11" s="125"/>
      <c r="AI11" s="125" t="s">
        <v>302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236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198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199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230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201</v>
      </c>
      <c r="AD13" s="137"/>
      <c r="AE13" s="137"/>
      <c r="AF13" s="137"/>
      <c r="AG13" s="137"/>
      <c r="AH13" s="138"/>
      <c r="AI13" s="136" t="s">
        <v>202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26156950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25708878.39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448071.6099999994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200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342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201</v>
      </c>
      <c r="AD15" s="157"/>
      <c r="AE15" s="157"/>
      <c r="AF15" s="157"/>
      <c r="AG15" s="157"/>
      <c r="AH15" s="158"/>
      <c r="AI15" s="166" t="s">
        <v>288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BC16+BC32+BC72+BC89+BC100+BC131+BC111+BC38+BC118</f>
        <v>6207300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BW16+BW38+BW72+BW89+BW100+BW118</f>
        <v>6235802.970000001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-28502.97000000067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201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1005600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1020069.31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-14469.310000000056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201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1005600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1020069.31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-14469.310000000056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201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1005600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1006236.52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-636.5200000000186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201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1005600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990389.25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15210.75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201</v>
      </c>
      <c r="AD20" s="52"/>
      <c r="AE20" s="52"/>
      <c r="AF20" s="52"/>
      <c r="AG20" s="52"/>
      <c r="AH20" s="53"/>
      <c r="AI20" s="54" t="s">
        <v>350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304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4694.05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304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201</v>
      </c>
      <c r="AD21" s="52"/>
      <c r="AE21" s="52"/>
      <c r="AF21" s="52"/>
      <c r="AG21" s="52"/>
      <c r="AH21" s="53"/>
      <c r="AI21" s="54" t="s">
        <v>347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304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201</v>
      </c>
      <c r="AD22" s="52"/>
      <c r="AE22" s="52"/>
      <c r="AF22" s="52"/>
      <c r="AG22" s="52"/>
      <c r="AH22" s="53"/>
      <c r="AI22" s="54" t="s">
        <v>165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304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11153.22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304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201</v>
      </c>
      <c r="AD23" s="52"/>
      <c r="AE23" s="52"/>
      <c r="AF23" s="52"/>
      <c r="AG23" s="52"/>
      <c r="AH23" s="53"/>
      <c r="AI23" s="54" t="s">
        <v>267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304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304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201</v>
      </c>
      <c r="AD24" s="66"/>
      <c r="AE24" s="66"/>
      <c r="AF24" s="66"/>
      <c r="AG24" s="66"/>
      <c r="AH24" s="67"/>
      <c r="AI24" s="68" t="s">
        <v>353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304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BW25+BW26</f>
        <v>5199.06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304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>
      <c r="A25" s="43" t="s">
        <v>357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201</v>
      </c>
      <c r="AD25" s="46"/>
      <c r="AE25" s="46"/>
      <c r="AF25" s="46"/>
      <c r="AG25" s="46"/>
      <c r="AH25" s="46"/>
      <c r="AI25" s="46" t="s">
        <v>354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304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5199.06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304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201</v>
      </c>
      <c r="AD26" s="46"/>
      <c r="AE26" s="46"/>
      <c r="AF26" s="46"/>
      <c r="AG26" s="46"/>
      <c r="AH26" s="46"/>
      <c r="AI26" s="46" t="s">
        <v>370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304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304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315" customHeight="1" hidden="1">
      <c r="A27" s="43" t="s">
        <v>366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201</v>
      </c>
      <c r="AD27" s="46"/>
      <c r="AE27" s="46"/>
      <c r="AF27" s="46"/>
      <c r="AG27" s="46"/>
      <c r="AH27" s="46"/>
      <c r="AI27" s="46" t="s">
        <v>365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304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304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219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201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304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8633.730000000001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304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>
      <c r="A29" s="49" t="s">
        <v>143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201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304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8573.7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304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201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304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0.03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304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201</v>
      </c>
      <c r="AD31" s="46"/>
      <c r="AE31" s="46"/>
      <c r="AF31" s="46"/>
      <c r="AG31" s="46"/>
      <c r="AH31" s="46"/>
      <c r="AI31" s="46" t="s">
        <v>116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304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60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304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201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201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201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201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130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201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131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201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304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240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201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370000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372158.83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-2158.8300000000163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201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201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169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201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304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138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201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304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169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201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304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167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201</v>
      </c>
      <c r="AD44" s="82"/>
      <c r="AE44" s="82"/>
      <c r="AF44" s="82"/>
      <c r="AG44" s="82"/>
      <c r="AH44" s="82"/>
      <c r="AI44" s="82" t="s">
        <v>170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304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167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201</v>
      </c>
      <c r="AD45" s="46"/>
      <c r="AE45" s="46"/>
      <c r="AF45" s="46"/>
      <c r="AG45" s="46"/>
      <c r="AH45" s="46"/>
      <c r="AI45" s="46" t="s">
        <v>159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304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201</v>
      </c>
      <c r="AD46" s="46"/>
      <c r="AE46" s="46"/>
      <c r="AF46" s="46"/>
      <c r="AG46" s="46"/>
      <c r="AH46" s="46"/>
      <c r="AI46" s="46" t="s">
        <v>253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304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201</v>
      </c>
      <c r="AD47" s="46"/>
      <c r="AE47" s="46"/>
      <c r="AF47" s="46"/>
      <c r="AG47" s="46"/>
      <c r="AH47" s="46"/>
      <c r="AI47" s="46" t="s">
        <v>179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304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201</v>
      </c>
      <c r="AD48" s="46"/>
      <c r="AE48" s="46"/>
      <c r="AF48" s="46"/>
      <c r="AG48" s="46"/>
      <c r="AH48" s="46"/>
      <c r="AI48" s="46" t="s">
        <v>175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304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201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201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304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201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304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201</v>
      </c>
      <c r="AD52" s="75"/>
      <c r="AE52" s="75"/>
      <c r="AF52" s="75"/>
      <c r="AG52" s="75"/>
      <c r="AH52" s="75"/>
      <c r="AI52" s="75" t="s">
        <v>136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304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181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201</v>
      </c>
      <c r="AD53" s="72"/>
      <c r="AE53" s="72"/>
      <c r="AF53" s="72"/>
      <c r="AG53" s="72"/>
      <c r="AH53" s="72"/>
      <c r="AI53" s="72" t="s">
        <v>160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304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201</v>
      </c>
      <c r="AD54" s="46"/>
      <c r="AE54" s="46"/>
      <c r="AF54" s="46"/>
      <c r="AG54" s="46"/>
      <c r="AH54" s="46"/>
      <c r="AI54" s="46" t="s">
        <v>161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304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201</v>
      </c>
      <c r="AD55" s="46"/>
      <c r="AE55" s="46"/>
      <c r="AF55" s="46"/>
      <c r="AG55" s="46"/>
      <c r="AH55" s="46"/>
      <c r="AI55" s="46" t="s">
        <v>180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304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201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304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139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201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304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201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304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241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201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370000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BW61+BW62+BW63</f>
        <v>372158.83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-2158.8300000000163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18" customHeight="1">
      <c r="A60" s="63" t="s">
        <v>241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201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370000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BW59</f>
        <v>372158.83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-2158.8300000000163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201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370000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368450.8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1549.2000000000116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201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304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2548.03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304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>
      <c r="A63" s="49" t="s">
        <v>358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201</v>
      </c>
      <c r="AD63" s="75"/>
      <c r="AE63" s="75"/>
      <c r="AF63" s="75"/>
      <c r="AG63" s="75"/>
      <c r="AH63" s="75"/>
      <c r="AI63" s="75" t="s">
        <v>355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304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1160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304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201</v>
      </c>
      <c r="AD64" s="72"/>
      <c r="AE64" s="72"/>
      <c r="AF64" s="72"/>
      <c r="AG64" s="72"/>
      <c r="AH64" s="72"/>
      <c r="AI64" s="72" t="s">
        <v>162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304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201</v>
      </c>
      <c r="AD65" s="75"/>
      <c r="AE65" s="75"/>
      <c r="AF65" s="75"/>
      <c r="AG65" s="75"/>
      <c r="AH65" s="75"/>
      <c r="AI65" s="75" t="s">
        <v>164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304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163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201</v>
      </c>
      <c r="AD66" s="46"/>
      <c r="AE66" s="46"/>
      <c r="AF66" s="46"/>
      <c r="AG66" s="46"/>
      <c r="AH66" s="46"/>
      <c r="AI66" s="46" t="s">
        <v>190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304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163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201</v>
      </c>
      <c r="AD67" s="46"/>
      <c r="AE67" s="46"/>
      <c r="AF67" s="46"/>
      <c r="AG67" s="46"/>
      <c r="AH67" s="46"/>
      <c r="AI67" s="46" t="s">
        <v>191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304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176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201</v>
      </c>
      <c r="AD68" s="46"/>
      <c r="AE68" s="46"/>
      <c r="AF68" s="46"/>
      <c r="AG68" s="46"/>
      <c r="AH68" s="46"/>
      <c r="AI68" s="46" t="s">
        <v>308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304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224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201</v>
      </c>
      <c r="AD69" s="72"/>
      <c r="AE69" s="72"/>
      <c r="AF69" s="72"/>
      <c r="AG69" s="72"/>
      <c r="AH69" s="72"/>
      <c r="AI69" s="72" t="s">
        <v>162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304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201</v>
      </c>
      <c r="AD70" s="46"/>
      <c r="AE70" s="46"/>
      <c r="AF70" s="46"/>
      <c r="AG70" s="46"/>
      <c r="AH70" s="46"/>
      <c r="AI70" s="46" t="s">
        <v>164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304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201</v>
      </c>
      <c r="AD71" s="46"/>
      <c r="AE71" s="46"/>
      <c r="AF71" s="46"/>
      <c r="AG71" s="46"/>
      <c r="AH71" s="46"/>
      <c r="AI71" s="46" t="s">
        <v>190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304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242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201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4494700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4506043.6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-11343.599999999627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201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144900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147393.25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-2493.25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152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201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144900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147393.25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-2493.25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321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201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144900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146279.67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-1379.6700000000128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322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201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304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1113.58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304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201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304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201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4349800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4358650.35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-8850.349999999627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150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201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972500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974638.08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-2138.079999999958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145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201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972500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974638.08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-2138.079999999958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320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201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972500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972735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-235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201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304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1903.08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304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151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201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3377300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3384012.27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-6712.270000000019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201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3377300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3384012.27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-6712.270000000019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316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201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3377300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3369830.17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7469.8300000000745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201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304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14182.1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304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201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304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304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140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295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304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245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201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55800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56050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-250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201</v>
      </c>
      <c r="AD90" s="75"/>
      <c r="AE90" s="75"/>
      <c r="AF90" s="75"/>
      <c r="AG90" s="75"/>
      <c r="AH90" s="75"/>
      <c r="AI90" s="75" t="s">
        <v>359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55800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56050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-250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201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55800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56050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-250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106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201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304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56050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304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106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201</v>
      </c>
      <c r="AD93" s="75"/>
      <c r="AE93" s="75"/>
      <c r="AF93" s="75"/>
      <c r="AG93" s="75"/>
      <c r="AH93" s="75"/>
      <c r="AI93" s="75" t="s">
        <v>115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304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309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201</v>
      </c>
      <c r="AD94" s="72"/>
      <c r="AE94" s="72"/>
      <c r="AF94" s="72"/>
      <c r="AG94" s="72"/>
      <c r="AH94" s="72"/>
      <c r="AI94" s="72" t="s">
        <v>310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107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201</v>
      </c>
      <c r="AD95" s="72"/>
      <c r="AE95" s="72"/>
      <c r="AF95" s="72"/>
      <c r="AG95" s="72"/>
      <c r="AH95" s="72"/>
      <c r="AI95" s="72" t="s">
        <v>311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312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201</v>
      </c>
      <c r="AD96" s="75"/>
      <c r="AE96" s="75"/>
      <c r="AF96" s="75"/>
      <c r="AG96" s="75"/>
      <c r="AH96" s="75"/>
      <c r="AI96" s="75" t="s">
        <v>313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304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201</v>
      </c>
      <c r="AD97" s="75"/>
      <c r="AE97" s="75"/>
      <c r="AF97" s="75"/>
      <c r="AG97" s="75"/>
      <c r="AH97" s="75"/>
      <c r="AI97" s="75" t="s">
        <v>339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304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314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201</v>
      </c>
      <c r="AD98" s="46"/>
      <c r="AE98" s="46"/>
      <c r="AF98" s="46"/>
      <c r="AG98" s="46"/>
      <c r="AH98" s="46"/>
      <c r="AI98" s="46" t="s">
        <v>340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304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314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201</v>
      </c>
      <c r="AD99" s="46"/>
      <c r="AE99" s="46"/>
      <c r="AF99" s="46"/>
      <c r="AG99" s="46"/>
      <c r="AH99" s="46"/>
      <c r="AI99" s="46" t="s">
        <v>327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304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246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201</v>
      </c>
      <c r="AD100" s="83"/>
      <c r="AE100" s="83"/>
      <c r="AF100" s="83"/>
      <c r="AG100" s="83"/>
      <c r="AH100" s="83"/>
      <c r="AI100" s="83" t="s">
        <v>188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278284.9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-84.90000000002328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158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201</v>
      </c>
      <c r="AD101" s="72"/>
      <c r="AE101" s="72"/>
      <c r="AF101" s="72"/>
      <c r="AG101" s="72"/>
      <c r="AH101" s="72"/>
      <c r="AI101" s="72" t="s">
        <v>189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278284.9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-84.90000000002328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109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201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110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201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148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201</v>
      </c>
      <c r="AD104" s="72"/>
      <c r="AE104" s="72"/>
      <c r="AF104" s="72"/>
      <c r="AG104" s="72"/>
      <c r="AH104" s="72"/>
      <c r="AI104" s="72" t="s">
        <v>147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201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243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201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278284.9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-84.90000000002328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3.25" customHeight="1">
      <c r="A107" s="49" t="s">
        <v>185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201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278284.9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-84.90000000002328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9" customHeight="1" hidden="1">
      <c r="A108" s="63" t="s">
        <v>193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201</v>
      </c>
      <c r="AD108" s="72"/>
      <c r="AE108" s="72"/>
      <c r="AF108" s="72"/>
      <c r="AG108" s="72"/>
      <c r="AH108" s="72"/>
      <c r="AI108" s="72" t="s">
        <v>192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66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201</v>
      </c>
      <c r="AD109" s="72"/>
      <c r="AE109" s="72"/>
      <c r="AF109" s="72"/>
      <c r="AG109" s="72"/>
      <c r="AH109" s="72"/>
      <c r="AI109" s="72" t="s">
        <v>194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304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60" customHeight="1" hidden="1">
      <c r="A110" s="49" t="s">
        <v>121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201</v>
      </c>
      <c r="AD110" s="75"/>
      <c r="AE110" s="75"/>
      <c r="AF110" s="75"/>
      <c r="AG110" s="75"/>
      <c r="AH110" s="75"/>
      <c r="AI110" s="75" t="s">
        <v>195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304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328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201</v>
      </c>
      <c r="AD111" s="94"/>
      <c r="AE111" s="94"/>
      <c r="AF111" s="94"/>
      <c r="AG111" s="94"/>
      <c r="AH111" s="94"/>
      <c r="AI111" s="94" t="s">
        <v>256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125.25" customHeight="1" hidden="1">
      <c r="A112" s="63" t="s">
        <v>317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201</v>
      </c>
      <c r="AD112" s="72"/>
      <c r="AE112" s="72"/>
      <c r="AF112" s="72"/>
      <c r="AG112" s="72"/>
      <c r="AH112" s="72"/>
      <c r="AI112" s="72" t="s">
        <v>257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130.5" customHeight="1" hidden="1">
      <c r="A113" s="63" t="s">
        <v>318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201</v>
      </c>
      <c r="AD113" s="72"/>
      <c r="AE113" s="72"/>
      <c r="AF113" s="72"/>
      <c r="AG113" s="72"/>
      <c r="AH113" s="72"/>
      <c r="AI113" s="72" t="s">
        <v>258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129" customHeight="1" hidden="1">
      <c r="A114" s="49" t="s">
        <v>319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201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57" customHeight="1" hidden="1">
      <c r="A115" s="63" t="s">
        <v>255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201</v>
      </c>
      <c r="AD115" s="72"/>
      <c r="AE115" s="72"/>
      <c r="AF115" s="72"/>
      <c r="AG115" s="72"/>
      <c r="AH115" s="72"/>
      <c r="AI115" s="72" t="s">
        <v>259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304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134.25" customHeight="1" hidden="1">
      <c r="A116" s="63" t="s">
        <v>318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201</v>
      </c>
      <c r="AD116" s="72"/>
      <c r="AE116" s="72"/>
      <c r="AF116" s="72"/>
      <c r="AG116" s="72"/>
      <c r="AH116" s="72"/>
      <c r="AI116" s="72" t="s">
        <v>260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304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129.75" customHeight="1" hidden="1">
      <c r="A117" s="176" t="s">
        <v>318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201</v>
      </c>
      <c r="AD117" s="75"/>
      <c r="AE117" s="75"/>
      <c r="AF117" s="75"/>
      <c r="AG117" s="75"/>
      <c r="AH117" s="75"/>
      <c r="AI117" s="75" t="s">
        <v>268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304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21.75" customHeight="1">
      <c r="A118" s="97" t="s">
        <v>114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201</v>
      </c>
      <c r="AD118" s="83"/>
      <c r="AE118" s="83"/>
      <c r="AF118" s="83"/>
      <c r="AG118" s="83"/>
      <c r="AH118" s="83"/>
      <c r="AI118" s="83" t="s">
        <v>348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3000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3196.33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-196.32999999999993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57" customHeight="1" hidden="1">
      <c r="A119" s="63" t="s">
        <v>262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201</v>
      </c>
      <c r="AD119" s="66"/>
      <c r="AE119" s="66"/>
      <c r="AF119" s="66"/>
      <c r="AG119" s="66"/>
      <c r="AH119" s="67"/>
      <c r="AI119" s="68" t="s">
        <v>261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304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59.25" customHeight="1" hidden="1">
      <c r="A120" s="49" t="s">
        <v>263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201</v>
      </c>
      <c r="AD120" s="52"/>
      <c r="AE120" s="52"/>
      <c r="AF120" s="52"/>
      <c r="AG120" s="52"/>
      <c r="AH120" s="53"/>
      <c r="AI120" s="54" t="s">
        <v>264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304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67.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201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304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67.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201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304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83.25" customHeight="1">
      <c r="A123" s="63" t="s">
        <v>431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201</v>
      </c>
      <c r="AD123" s="66"/>
      <c r="AE123" s="66"/>
      <c r="AF123" s="66"/>
      <c r="AG123" s="66"/>
      <c r="AH123" s="67"/>
      <c r="AI123" s="68" t="s">
        <v>266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3000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3000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304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105" customHeight="1" hidden="1">
      <c r="A124" s="49" t="s">
        <v>186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201</v>
      </c>
      <c r="AD124" s="52"/>
      <c r="AE124" s="52"/>
      <c r="AF124" s="52"/>
      <c r="AG124" s="52"/>
      <c r="AH124" s="53"/>
      <c r="AI124" s="54" t="s">
        <v>105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304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89.25" customHeight="1">
      <c r="A125" s="49" t="s">
        <v>431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201</v>
      </c>
      <c r="AD125" s="52"/>
      <c r="AE125" s="52"/>
      <c r="AF125" s="52"/>
      <c r="AG125" s="52"/>
      <c r="AH125" s="53"/>
      <c r="AI125" s="54" t="s">
        <v>349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3000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3000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304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67.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201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304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67.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201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304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6" customHeight="1">
      <c r="A128" s="63" t="s">
        <v>335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201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196.33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304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58.5" customHeight="1">
      <c r="A129" s="49" t="s">
        <v>186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201</v>
      </c>
      <c r="AD129" s="75"/>
      <c r="AE129" s="75"/>
      <c r="AF129" s="75"/>
      <c r="AG129" s="75"/>
      <c r="AH129" s="75"/>
      <c r="AI129" s="75" t="s">
        <v>430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196.33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304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58.5" customHeight="1">
      <c r="A130" s="49" t="s">
        <v>186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201</v>
      </c>
      <c r="AD130" s="75"/>
      <c r="AE130" s="75"/>
      <c r="AF130" s="75"/>
      <c r="AG130" s="75"/>
      <c r="AH130" s="75"/>
      <c r="AI130" s="75" t="s">
        <v>371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304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196.33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304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0" customHeight="1" hidden="1">
      <c r="A131" s="116" t="s">
        <v>247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201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>
        <f>BC134+BC136</f>
        <v>0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 t="s">
        <v>304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>
        <f>BC131</f>
        <v>0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20.25" customHeight="1" hidden="1">
      <c r="A132" s="63" t="s">
        <v>338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168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>
        <f>CO133</f>
        <v>0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3.75" customHeight="1" hidden="1">
      <c r="A133" s="49" t="s">
        <v>141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336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304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>
        <f>-BW133</f>
        <v>0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15" customHeight="1" hidden="1">
      <c r="A134" s="63" t="s">
        <v>330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201</v>
      </c>
      <c r="AD134" s="72"/>
      <c r="AE134" s="72"/>
      <c r="AF134" s="72"/>
      <c r="AG134" s="72"/>
      <c r="AH134" s="72"/>
      <c r="AI134" s="72" t="s">
        <v>252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0" customHeight="1" hidden="1">
      <c r="A135" s="49" t="s">
        <v>248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201</v>
      </c>
      <c r="AD135" s="75"/>
      <c r="AE135" s="75"/>
      <c r="AF135" s="75"/>
      <c r="AG135" s="75"/>
      <c r="AH135" s="75"/>
      <c r="AI135" s="75" t="s">
        <v>251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24.75" customHeight="1" hidden="1">
      <c r="A136" s="63" t="s">
        <v>329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201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45.75" customHeight="1" hidden="1">
      <c r="A137" s="49" t="s">
        <v>142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201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15" customHeight="1" hidden="1">
      <c r="A138" s="63" t="s">
        <v>123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201</v>
      </c>
      <c r="AD138" s="72"/>
      <c r="AE138" s="72"/>
      <c r="AF138" s="72"/>
      <c r="AG138" s="72"/>
      <c r="AH138" s="72"/>
      <c r="AI138" s="72" t="s">
        <v>120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304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9.75" customHeight="1" hidden="1">
      <c r="A139" s="49" t="s">
        <v>122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201</v>
      </c>
      <c r="AD139" s="75"/>
      <c r="AE139" s="75"/>
      <c r="AF139" s="75"/>
      <c r="AG139" s="75"/>
      <c r="AH139" s="75"/>
      <c r="AI139" s="75" t="s">
        <v>341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304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24" customHeight="1">
      <c r="A140" s="114" t="s">
        <v>249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201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</f>
        <v>19949650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</f>
        <v>19473075.42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>BC140-BW140</f>
        <v>476574.5799999982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118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201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19949650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19473075.42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>BC141-BW141</f>
        <v>476574.5799999982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360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201</v>
      </c>
      <c r="AD142" s="87"/>
      <c r="AE142" s="87"/>
      <c r="AF142" s="87"/>
      <c r="AG142" s="87"/>
      <c r="AH142" s="87"/>
      <c r="AI142" s="87" t="s">
        <v>375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2845200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2845200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 t="s">
        <v>304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303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201</v>
      </c>
      <c r="AD143" s="72"/>
      <c r="AE143" s="72"/>
      <c r="AF143" s="72"/>
      <c r="AG143" s="72"/>
      <c r="AH143" s="72"/>
      <c r="AI143" s="72" t="s">
        <v>413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2845200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2845200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 t="s">
        <v>304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220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201</v>
      </c>
      <c r="AD144" s="75"/>
      <c r="AE144" s="75"/>
      <c r="AF144" s="75"/>
      <c r="AG144" s="75"/>
      <c r="AH144" s="75"/>
      <c r="AI144" s="75" t="s">
        <v>414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2845200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2845200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 t="s">
        <v>304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111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201</v>
      </c>
      <c r="AD145" s="87"/>
      <c r="AE145" s="87"/>
      <c r="AF145" s="87"/>
      <c r="AG145" s="87"/>
      <c r="AH145" s="87"/>
      <c r="AI145" s="87" t="s">
        <v>378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208400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208400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 t="s">
        <v>304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289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201</v>
      </c>
      <c r="AD146" s="72"/>
      <c r="AE146" s="72"/>
      <c r="AF146" s="72"/>
      <c r="AG146" s="72"/>
      <c r="AH146" s="72"/>
      <c r="AI146" s="72" t="s">
        <v>377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208200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208200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 t="s">
        <v>304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221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201</v>
      </c>
      <c r="AD147" s="75"/>
      <c r="AE147" s="75"/>
      <c r="AF147" s="75"/>
      <c r="AG147" s="75"/>
      <c r="AH147" s="75"/>
      <c r="AI147" s="75" t="s">
        <v>376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208200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208200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 t="s">
        <v>304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156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201</v>
      </c>
      <c r="AD148" s="72"/>
      <c r="AE148" s="72"/>
      <c r="AF148" s="72"/>
      <c r="AG148" s="72"/>
      <c r="AH148" s="72"/>
      <c r="AI148" s="72" t="s">
        <v>380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304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222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201</v>
      </c>
      <c r="AD149" s="75"/>
      <c r="AE149" s="75"/>
      <c r="AF149" s="75"/>
      <c r="AG149" s="75"/>
      <c r="AH149" s="75"/>
      <c r="AI149" s="75" t="s">
        <v>379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304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250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201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135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201</v>
      </c>
      <c r="AD151" s="72"/>
      <c r="AE151" s="72"/>
      <c r="AF151" s="72"/>
      <c r="AG151" s="72"/>
      <c r="AH151" s="72"/>
      <c r="AI151" s="87" t="s">
        <v>134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304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132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201</v>
      </c>
      <c r="AD152" s="75"/>
      <c r="AE152" s="75"/>
      <c r="AF152" s="75"/>
      <c r="AG152" s="75"/>
      <c r="AH152" s="75"/>
      <c r="AI152" s="75" t="s">
        <v>133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304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293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201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223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201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332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201</v>
      </c>
      <c r="AD155" s="87"/>
      <c r="AE155" s="87"/>
      <c r="AF155" s="87"/>
      <c r="AG155" s="87"/>
      <c r="AH155" s="87"/>
      <c r="AI155" s="87" t="s">
        <v>331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304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334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201</v>
      </c>
      <c r="AD156" s="75"/>
      <c r="AE156" s="75"/>
      <c r="AF156" s="75"/>
      <c r="AG156" s="75"/>
      <c r="AH156" s="75"/>
      <c r="AI156" s="75" t="s">
        <v>333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304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250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201</v>
      </c>
      <c r="AD157" s="72"/>
      <c r="AE157" s="72"/>
      <c r="AF157" s="72"/>
      <c r="AG157" s="72"/>
      <c r="AH157" s="72"/>
      <c r="AI157" s="72" t="s">
        <v>393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16896050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16419475.42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476574.5800000001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135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201</v>
      </c>
      <c r="AD158" s="72"/>
      <c r="AE158" s="72"/>
      <c r="AF158" s="72"/>
      <c r="AG158" s="72"/>
      <c r="AH158" s="72"/>
      <c r="AI158" s="87" t="s">
        <v>134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304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132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201</v>
      </c>
      <c r="AD159" s="75"/>
      <c r="AE159" s="75"/>
      <c r="AF159" s="75"/>
      <c r="AG159" s="75"/>
      <c r="AH159" s="75"/>
      <c r="AI159" s="75" t="s">
        <v>133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304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293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201</v>
      </c>
      <c r="AD160" s="72"/>
      <c r="AE160" s="72"/>
      <c r="AF160" s="72"/>
      <c r="AG160" s="72"/>
      <c r="AH160" s="72"/>
      <c r="AI160" s="87" t="s">
        <v>392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16896050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16419475.42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476574.5800000001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223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201</v>
      </c>
      <c r="AD161" s="75"/>
      <c r="AE161" s="75"/>
      <c r="AF161" s="75"/>
      <c r="AG161" s="75"/>
      <c r="AH161" s="75"/>
      <c r="AI161" s="75" t="s">
        <v>391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16896050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16419475.42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476574.5800000001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</sheetData>
  <sheetProtection/>
  <mergeCells count="934"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4"/>
  <sheetViews>
    <sheetView view="pageBreakPreview" zoomScale="60" zoomScaleNormal="75" zoomScalePageLayoutView="0" workbookViewId="0" topLeftCell="A53">
      <selection activeCell="A47" sqref="A47:AB47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112</v>
      </c>
    </row>
    <row r="2" spans="1:110" ht="21" customHeight="1">
      <c r="A2" s="226" t="s">
        <v>231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</row>
    <row r="3" spans="1:110" ht="48" customHeight="1">
      <c r="A3" s="227" t="s">
        <v>196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 t="s">
        <v>197</v>
      </c>
      <c r="AD3" s="228"/>
      <c r="AE3" s="228"/>
      <c r="AF3" s="228"/>
      <c r="AG3" s="228"/>
      <c r="AH3" s="228"/>
      <c r="AI3" s="228" t="s">
        <v>125</v>
      </c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 t="s">
        <v>237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 t="s">
        <v>198</v>
      </c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199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9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2">
        <v>2</v>
      </c>
      <c r="AD4" s="232"/>
      <c r="AE4" s="232"/>
      <c r="AF4" s="232"/>
      <c r="AG4" s="232"/>
      <c r="AH4" s="232"/>
      <c r="AI4" s="232">
        <v>3</v>
      </c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>
        <v>4</v>
      </c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>
        <v>5</v>
      </c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>
        <v>6</v>
      </c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7"/>
    </row>
    <row r="5" spans="1:111" s="17" customFormat="1" ht="23.25" customHeight="1">
      <c r="A5" s="233" t="s">
        <v>232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5" t="s">
        <v>209</v>
      </c>
      <c r="AD5" s="236"/>
      <c r="AE5" s="236"/>
      <c r="AF5" s="236"/>
      <c r="AG5" s="236"/>
      <c r="AH5" s="236"/>
      <c r="AI5" s="236" t="s">
        <v>202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8">
        <f>SUM(AZ7:BV52)</f>
        <v>26207255.64</v>
      </c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>
        <f>SUM(BW7:CN52)</f>
        <v>25709246.08</v>
      </c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>
        <f>AZ5-BW5</f>
        <v>498009.5600000024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9"/>
      <c r="DG5" s="29"/>
    </row>
    <row r="6" spans="1:110" ht="15" customHeight="1">
      <c r="A6" s="214" t="s">
        <v>200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40"/>
      <c r="AC6" s="224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9"/>
    </row>
    <row r="7" spans="1:119" ht="52.5" customHeight="1">
      <c r="A7" s="214" t="s">
        <v>90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24" t="s">
        <v>209</v>
      </c>
      <c r="AD7" s="225"/>
      <c r="AE7" s="225"/>
      <c r="AF7" s="225"/>
      <c r="AG7" s="225"/>
      <c r="AH7" s="225"/>
      <c r="AI7" s="220" t="s">
        <v>89</v>
      </c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18">
        <v>2531100</v>
      </c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188">
        <v>2530889.39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218">
        <f aca="true" t="shared" si="0" ref="CO7:CO12">AZ7-BW7</f>
        <v>210.60999999986961</v>
      </c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9"/>
      <c r="DG7" s="18"/>
      <c r="DI7" s="30">
        <f>AZ7+AZ27</f>
        <v>2657544.15</v>
      </c>
      <c r="DO7" s="30">
        <f>BW7+BW27</f>
        <v>2657333.54</v>
      </c>
    </row>
    <row r="8" spans="1:119" ht="66" customHeight="1">
      <c r="A8" s="214" t="s">
        <v>87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24" t="s">
        <v>209</v>
      </c>
      <c r="AD8" s="225"/>
      <c r="AE8" s="225"/>
      <c r="AF8" s="225"/>
      <c r="AG8" s="225"/>
      <c r="AH8" s="225"/>
      <c r="AI8" s="220" t="s">
        <v>91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18">
        <v>221300</v>
      </c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>
        <v>221220</v>
      </c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>
        <f>AZ8-BW8</f>
        <v>80</v>
      </c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9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4" t="s">
        <v>209</v>
      </c>
      <c r="AD9" s="225"/>
      <c r="AE9" s="225"/>
      <c r="AF9" s="225"/>
      <c r="AG9" s="225"/>
      <c r="AH9" s="225"/>
      <c r="AI9" s="220" t="s">
        <v>92</v>
      </c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18">
        <v>818800</v>
      </c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>
        <v>818709.07</v>
      </c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>
        <f>AZ9-BW9</f>
        <v>90.93000000005122</v>
      </c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9"/>
      <c r="DI9" s="30">
        <f>AZ9+AZ28</f>
        <v>855424.09</v>
      </c>
      <c r="DO9" s="30">
        <f>BW9+BW28</f>
        <v>855333.1599999999</v>
      </c>
    </row>
    <row r="10" spans="1:110" ht="63.75" customHeight="1">
      <c r="A10" s="214" t="s">
        <v>394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24" t="s">
        <v>209</v>
      </c>
      <c r="AD10" s="225"/>
      <c r="AE10" s="225"/>
      <c r="AF10" s="225"/>
      <c r="AG10" s="225"/>
      <c r="AH10" s="225"/>
      <c r="AI10" s="220" t="s">
        <v>271</v>
      </c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18">
        <v>579400</v>
      </c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>
        <v>579197.04</v>
      </c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>
        <f t="shared" si="0"/>
        <v>202.95999999996275</v>
      </c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9"/>
    </row>
    <row r="11" spans="1:110" ht="62.25" customHeight="1">
      <c r="A11" s="214" t="s">
        <v>98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40"/>
      <c r="AC11" s="242" t="s">
        <v>209</v>
      </c>
      <c r="AD11" s="243"/>
      <c r="AE11" s="243"/>
      <c r="AF11" s="243"/>
      <c r="AG11" s="243"/>
      <c r="AH11" s="244"/>
      <c r="AI11" s="221" t="s">
        <v>99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1">
        <v>24500</v>
      </c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41"/>
      <c r="BW11" s="185">
        <v>24420</v>
      </c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7"/>
      <c r="CO11" s="218">
        <f t="shared" si="0"/>
        <v>80</v>
      </c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9"/>
    </row>
    <row r="12" spans="1:110" ht="63.75" customHeight="1">
      <c r="A12" s="214" t="s">
        <v>93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40"/>
      <c r="AC12" s="242" t="s">
        <v>209</v>
      </c>
      <c r="AD12" s="243"/>
      <c r="AE12" s="243"/>
      <c r="AF12" s="243"/>
      <c r="AG12" s="243"/>
      <c r="AH12" s="244"/>
      <c r="AI12" s="221" t="s">
        <v>94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185">
        <v>3800</v>
      </c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7"/>
      <c r="BW12" s="185">
        <v>3717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7"/>
      <c r="CO12" s="218">
        <f t="shared" si="0"/>
        <v>83</v>
      </c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9"/>
    </row>
    <row r="13" spans="1:142" ht="65.25" customHeight="1">
      <c r="A13" s="214" t="s">
        <v>254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40"/>
      <c r="AC13" s="242" t="s">
        <v>209</v>
      </c>
      <c r="AD13" s="243"/>
      <c r="AE13" s="243"/>
      <c r="AF13" s="243"/>
      <c r="AG13" s="243"/>
      <c r="AH13" s="244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185">
        <v>200</v>
      </c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7"/>
      <c r="BW13" s="185">
        <v>162.49</v>
      </c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7"/>
      <c r="CO13" s="218">
        <f>AZ13-BW13</f>
        <v>37.50999999999999</v>
      </c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9"/>
      <c r="DI13" s="30">
        <f>AZ7+AZ8+AZ9+AZ10+AZ11+AZ12+AZ13+AZ27+AZ28+AZ29</f>
        <v>4387300</v>
      </c>
      <c r="DO13" s="30">
        <f>BW7+BW8+BW9+BW10+BW11+BW12+BW13+BW27+BW28+BW29</f>
        <v>4386514.99</v>
      </c>
      <c r="DY13" s="252">
        <f>BW7+BW10+BW11+BW12</f>
        <v>3138223.43</v>
      </c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</row>
    <row r="14" spans="1:110" ht="124.5" customHeight="1">
      <c r="A14" s="214" t="s">
        <v>395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40"/>
      <c r="AC14" s="242" t="s">
        <v>209</v>
      </c>
      <c r="AD14" s="243"/>
      <c r="AE14" s="243"/>
      <c r="AF14" s="243"/>
      <c r="AG14" s="243"/>
      <c r="AH14" s="244"/>
      <c r="AI14" s="221" t="s">
        <v>272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1">
        <v>200</v>
      </c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41"/>
      <c r="BW14" s="211">
        <v>200</v>
      </c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41"/>
      <c r="CO14" s="218" t="s">
        <v>304</v>
      </c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9"/>
    </row>
    <row r="15" spans="1:111" s="15" customFormat="1" ht="93" customHeight="1" hidden="1">
      <c r="A15" s="49" t="s">
        <v>95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79" t="s">
        <v>209</v>
      </c>
      <c r="AD15" s="180"/>
      <c r="AE15" s="180"/>
      <c r="AF15" s="180"/>
      <c r="AG15" s="180"/>
      <c r="AH15" s="181"/>
      <c r="AI15" s="182" t="s">
        <v>381</v>
      </c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4"/>
      <c r="AZ15" s="185">
        <v>0</v>
      </c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7"/>
      <c r="BW15" s="185">
        <v>0</v>
      </c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7"/>
      <c r="CO15" s="218">
        <v>0</v>
      </c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9"/>
      <c r="DG15" s="31"/>
    </row>
    <row r="16" spans="1:111" ht="66" customHeight="1">
      <c r="A16" s="214" t="s">
        <v>96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24" t="s">
        <v>209</v>
      </c>
      <c r="AD16" s="225"/>
      <c r="AE16" s="225"/>
      <c r="AF16" s="225"/>
      <c r="AG16" s="225"/>
      <c r="AH16" s="225"/>
      <c r="AI16" s="217" t="s">
        <v>97</v>
      </c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8">
        <v>3000</v>
      </c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 t="s">
        <v>304</v>
      </c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>
        <f>AZ16</f>
        <v>3000</v>
      </c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9"/>
      <c r="DG16" s="31"/>
    </row>
    <row r="17" spans="1:110" s="16" customFormat="1" ht="79.5" customHeight="1">
      <c r="A17" s="49" t="s">
        <v>396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4" t="s">
        <v>209</v>
      </c>
      <c r="AD17" s="205"/>
      <c r="AE17" s="205"/>
      <c r="AF17" s="205"/>
      <c r="AG17" s="205"/>
      <c r="AH17" s="205"/>
      <c r="AI17" s="206" t="s">
        <v>273</v>
      </c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>
        <v>14400</v>
      </c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>
        <v>14400</v>
      </c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18" t="s">
        <v>304</v>
      </c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9"/>
    </row>
    <row r="18" spans="1:110" s="16" customFormat="1" ht="108.75" customHeight="1">
      <c r="A18" s="214" t="s">
        <v>397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45" t="s">
        <v>209</v>
      </c>
      <c r="AD18" s="246"/>
      <c r="AE18" s="246"/>
      <c r="AF18" s="246"/>
      <c r="AG18" s="246"/>
      <c r="AH18" s="246"/>
      <c r="AI18" s="208" t="s">
        <v>274</v>
      </c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9">
        <v>9000</v>
      </c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10">
        <v>8925.52</v>
      </c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8">
        <f>AZ18-BW18</f>
        <v>74.47999999999956</v>
      </c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9"/>
    </row>
    <row r="19" spans="1:111" s="16" customFormat="1" ht="98.25" customHeight="1">
      <c r="A19" s="214" t="s">
        <v>398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45" t="s">
        <v>209</v>
      </c>
      <c r="AD19" s="246"/>
      <c r="AE19" s="246"/>
      <c r="AF19" s="246"/>
      <c r="AG19" s="246"/>
      <c r="AH19" s="246"/>
      <c r="AI19" s="208" t="s">
        <v>275</v>
      </c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>
        <v>6700</v>
      </c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10">
        <v>6700</v>
      </c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8" t="s">
        <v>304</v>
      </c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9"/>
      <c r="DG19" s="31"/>
    </row>
    <row r="20" spans="1:111" s="16" customFormat="1" ht="127.5" customHeight="1" hidden="1">
      <c r="A20" s="214" t="s">
        <v>373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45" t="s">
        <v>209</v>
      </c>
      <c r="AD20" s="246"/>
      <c r="AE20" s="246"/>
      <c r="AF20" s="246"/>
      <c r="AG20" s="246"/>
      <c r="AH20" s="246"/>
      <c r="AI20" s="208" t="s">
        <v>372</v>
      </c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9">
        <v>0</v>
      </c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10" t="s">
        <v>304</v>
      </c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8">
        <f>AZ20</f>
        <v>0</v>
      </c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9"/>
      <c r="DG20" s="31"/>
    </row>
    <row r="21" spans="1:110" s="16" customFormat="1" ht="81.75" customHeight="1">
      <c r="A21" s="214" t="s">
        <v>415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45" t="s">
        <v>209</v>
      </c>
      <c r="AD21" s="246"/>
      <c r="AE21" s="246"/>
      <c r="AF21" s="246"/>
      <c r="AG21" s="246"/>
      <c r="AH21" s="246"/>
      <c r="AI21" s="208" t="s">
        <v>171</v>
      </c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>
        <v>20000</v>
      </c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10">
        <v>20000</v>
      </c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8" t="s">
        <v>304</v>
      </c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9"/>
    </row>
    <row r="22" spans="1:111" s="16" customFormat="1" ht="112.5" customHeight="1">
      <c r="A22" s="214" t="s">
        <v>399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45" t="s">
        <v>209</v>
      </c>
      <c r="AD22" s="246"/>
      <c r="AE22" s="246"/>
      <c r="AF22" s="246"/>
      <c r="AG22" s="246"/>
      <c r="AH22" s="246"/>
      <c r="AI22" s="208" t="s">
        <v>382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>
        <v>4000</v>
      </c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10" t="s">
        <v>304</v>
      </c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8">
        <f>AZ22</f>
        <v>4000</v>
      </c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9"/>
      <c r="DG22" s="31"/>
    </row>
    <row r="23" spans="1:110" s="16" customFormat="1" ht="70.5" customHeight="1">
      <c r="A23" s="214" t="s">
        <v>400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45" t="s">
        <v>209</v>
      </c>
      <c r="AD23" s="246"/>
      <c r="AE23" s="246"/>
      <c r="AF23" s="246"/>
      <c r="AG23" s="246"/>
      <c r="AH23" s="246"/>
      <c r="AI23" s="208" t="s">
        <v>276</v>
      </c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9">
        <v>13000</v>
      </c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10">
        <v>13000</v>
      </c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188" t="s">
        <v>304</v>
      </c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9"/>
    </row>
    <row r="24" spans="1:110" s="16" customFormat="1" ht="53.25" customHeight="1">
      <c r="A24" s="214" t="s">
        <v>401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45" t="s">
        <v>209</v>
      </c>
      <c r="AD24" s="246"/>
      <c r="AE24" s="246"/>
      <c r="AF24" s="246"/>
      <c r="AG24" s="246"/>
      <c r="AH24" s="246"/>
      <c r="AI24" s="208" t="s">
        <v>277</v>
      </c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9">
        <v>2000</v>
      </c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10">
        <v>2000</v>
      </c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8" t="s">
        <v>304</v>
      </c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9"/>
    </row>
    <row r="25" spans="1:110" s="42" customFormat="1" ht="66.75" customHeight="1" hidden="1">
      <c r="A25" s="49" t="s">
        <v>368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4" t="s">
        <v>209</v>
      </c>
      <c r="AD25" s="205"/>
      <c r="AE25" s="205"/>
      <c r="AF25" s="205"/>
      <c r="AG25" s="205"/>
      <c r="AH25" s="205"/>
      <c r="AI25" s="206" t="s">
        <v>367</v>
      </c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7">
        <v>0</v>
      </c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>
        <v>0</v>
      </c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188" t="s">
        <v>304</v>
      </c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9"/>
    </row>
    <row r="26" spans="1:110" s="16" customFormat="1" ht="81.75" customHeight="1" hidden="1">
      <c r="A26" s="214" t="s">
        <v>363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45" t="s">
        <v>209</v>
      </c>
      <c r="AD26" s="246"/>
      <c r="AE26" s="246"/>
      <c r="AF26" s="246"/>
      <c r="AG26" s="246"/>
      <c r="AH26" s="246"/>
      <c r="AI26" s="208" t="s">
        <v>361</v>
      </c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9">
        <v>0</v>
      </c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10">
        <v>0</v>
      </c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1">
        <f>AZ26-BW26</f>
        <v>0</v>
      </c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3"/>
    </row>
    <row r="27" spans="1:113" ht="81" customHeight="1">
      <c r="A27" s="214" t="s">
        <v>100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24" t="s">
        <v>209</v>
      </c>
      <c r="AD27" s="225"/>
      <c r="AE27" s="225"/>
      <c r="AF27" s="225"/>
      <c r="AG27" s="225"/>
      <c r="AH27" s="225"/>
      <c r="AI27" s="217" t="s">
        <v>101</v>
      </c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8">
        <v>126444.15</v>
      </c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>
        <v>126444.15</v>
      </c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 t="s">
        <v>304</v>
      </c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9"/>
      <c r="DI27" s="30"/>
    </row>
    <row r="28" spans="1:143" ht="114" customHeight="1">
      <c r="A28" s="214" t="s">
        <v>103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24" t="s">
        <v>209</v>
      </c>
      <c r="AD28" s="225"/>
      <c r="AE28" s="225"/>
      <c r="AF28" s="225"/>
      <c r="AG28" s="225"/>
      <c r="AH28" s="225"/>
      <c r="AI28" s="217" t="s">
        <v>102</v>
      </c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8">
        <v>36624.09</v>
      </c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>
        <v>36624.09</v>
      </c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 t="s">
        <v>304</v>
      </c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9"/>
      <c r="DI28" s="30">
        <f>AZ27+AZ28</f>
        <v>163068.24</v>
      </c>
      <c r="DO28" s="30">
        <f>BW27+BW28</f>
        <v>163068.24</v>
      </c>
      <c r="DX28" s="252" t="e">
        <f>CO27+CO28</f>
        <v>#VALUE!</v>
      </c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</row>
    <row r="29" spans="1:110" ht="81" customHeight="1">
      <c r="A29" s="214" t="s">
        <v>432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24" t="s">
        <v>209</v>
      </c>
      <c r="AD29" s="225"/>
      <c r="AE29" s="225"/>
      <c r="AF29" s="225"/>
      <c r="AG29" s="225"/>
      <c r="AH29" s="225"/>
      <c r="AI29" s="220" t="s">
        <v>265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18">
        <v>45131.76</v>
      </c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>
        <v>45131.76</v>
      </c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 t="s">
        <v>304</v>
      </c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9"/>
    </row>
    <row r="30" spans="1:110" ht="96.75" customHeight="1">
      <c r="A30" s="214" t="s">
        <v>402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24" t="s">
        <v>209</v>
      </c>
      <c r="AD30" s="225"/>
      <c r="AE30" s="225"/>
      <c r="AF30" s="225"/>
      <c r="AG30" s="225"/>
      <c r="AH30" s="225"/>
      <c r="AI30" s="220" t="s">
        <v>278</v>
      </c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18">
        <v>4000</v>
      </c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 t="s">
        <v>304</v>
      </c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>
        <f>AZ30</f>
        <v>4000</v>
      </c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9"/>
    </row>
    <row r="31" spans="1:111" s="15" customFormat="1" ht="99.75" customHeight="1">
      <c r="A31" s="214" t="s">
        <v>403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179" t="s">
        <v>209</v>
      </c>
      <c r="AD31" s="180"/>
      <c r="AE31" s="180"/>
      <c r="AF31" s="180"/>
      <c r="AG31" s="180"/>
      <c r="AH31" s="181"/>
      <c r="AI31" s="182" t="s">
        <v>279</v>
      </c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4"/>
      <c r="AZ31" s="185">
        <v>5700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7"/>
      <c r="BW31" s="185">
        <v>5620</v>
      </c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7"/>
      <c r="CO31" s="185">
        <f>AZ31-BW31</f>
        <v>80</v>
      </c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247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2" t="s">
        <v>209</v>
      </c>
      <c r="AD32" s="243"/>
      <c r="AE32" s="243"/>
      <c r="AF32" s="243"/>
      <c r="AG32" s="243"/>
      <c r="AH32" s="244"/>
      <c r="AI32" s="221" t="s">
        <v>104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3"/>
      <c r="AZ32" s="211">
        <v>0</v>
      </c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41"/>
      <c r="BW32" s="211">
        <v>0</v>
      </c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41"/>
      <c r="CO32" s="218" t="s">
        <v>304</v>
      </c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9"/>
      <c r="DG32" s="31"/>
    </row>
    <row r="33" spans="1:110" s="15" customFormat="1" ht="108.75" customHeight="1" hidden="1">
      <c r="A33" s="214" t="s">
        <v>269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179" t="s">
        <v>209</v>
      </c>
      <c r="AD33" s="180"/>
      <c r="AE33" s="180"/>
      <c r="AF33" s="180"/>
      <c r="AG33" s="180"/>
      <c r="AH33" s="181"/>
      <c r="AI33" s="182" t="s">
        <v>280</v>
      </c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4"/>
      <c r="AZ33" s="185">
        <v>0</v>
      </c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7"/>
      <c r="BW33" s="185" t="s">
        <v>304</v>
      </c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7"/>
      <c r="CO33" s="218">
        <f>AZ33</f>
        <v>0</v>
      </c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9"/>
    </row>
    <row r="34" spans="1:119" ht="79.5" customHeight="1">
      <c r="A34" s="214" t="s">
        <v>404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42" t="s">
        <v>209</v>
      </c>
      <c r="AD34" s="243"/>
      <c r="AE34" s="243"/>
      <c r="AF34" s="243"/>
      <c r="AG34" s="243"/>
      <c r="AH34" s="244"/>
      <c r="AI34" s="221" t="s">
        <v>281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185">
        <v>1000500</v>
      </c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7"/>
      <c r="BW34" s="185">
        <v>1000428.46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7"/>
      <c r="CO34" s="218">
        <f aca="true" t="shared" si="1" ref="CO34:CO39">AZ34-BW34</f>
        <v>71.54000000003725</v>
      </c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9"/>
      <c r="DG34" s="18"/>
      <c r="DI34" s="30"/>
      <c r="DO34" s="30"/>
    </row>
    <row r="35" spans="1:111" ht="82.5" customHeight="1">
      <c r="A35" s="214" t="s">
        <v>405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42" t="s">
        <v>209</v>
      </c>
      <c r="AD35" s="243"/>
      <c r="AE35" s="243"/>
      <c r="AF35" s="243"/>
      <c r="AG35" s="243"/>
      <c r="AH35" s="244"/>
      <c r="AI35" s="221" t="s">
        <v>282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185">
        <v>156888</v>
      </c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7"/>
      <c r="BW35" s="211">
        <v>156870.64</v>
      </c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41"/>
      <c r="CO35" s="218">
        <f t="shared" si="1"/>
        <v>17.35999999998603</v>
      </c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9"/>
      <c r="DG35" s="18"/>
    </row>
    <row r="36" spans="1:111" ht="85.5" customHeight="1">
      <c r="A36" s="214" t="s">
        <v>406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42" t="s">
        <v>209</v>
      </c>
      <c r="AD36" s="243"/>
      <c r="AE36" s="243"/>
      <c r="AF36" s="243"/>
      <c r="AG36" s="243"/>
      <c r="AH36" s="244"/>
      <c r="AI36" s="221" t="s">
        <v>283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185">
        <v>45000</v>
      </c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7"/>
      <c r="BW36" s="211">
        <v>44988</v>
      </c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41"/>
      <c r="CO36" s="218">
        <f t="shared" si="1"/>
        <v>12</v>
      </c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9"/>
      <c r="DG36" s="18"/>
    </row>
    <row r="37" spans="1:111" ht="82.5" customHeight="1">
      <c r="A37" s="214" t="s">
        <v>407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42" t="s">
        <v>209</v>
      </c>
      <c r="AD37" s="243"/>
      <c r="AE37" s="243"/>
      <c r="AF37" s="243"/>
      <c r="AG37" s="243"/>
      <c r="AH37" s="244"/>
      <c r="AI37" s="221" t="s">
        <v>284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185">
        <v>563795.53</v>
      </c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7"/>
      <c r="BW37" s="211">
        <v>563740.19</v>
      </c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41"/>
      <c r="CO37" s="218">
        <f t="shared" si="1"/>
        <v>55.34000000008382</v>
      </c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9"/>
      <c r="DG37" s="18"/>
    </row>
    <row r="38" spans="1:111" ht="111" customHeight="1">
      <c r="A38" s="49" t="s">
        <v>408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79" t="s">
        <v>209</v>
      </c>
      <c r="AD38" s="180"/>
      <c r="AE38" s="180"/>
      <c r="AF38" s="180"/>
      <c r="AG38" s="180"/>
      <c r="AH38" s="181"/>
      <c r="AI38" s="182" t="s">
        <v>383</v>
      </c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4"/>
      <c r="AZ38" s="185">
        <v>490000</v>
      </c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7"/>
      <c r="BW38" s="185">
        <v>489789.26</v>
      </c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7"/>
      <c r="CO38" s="188">
        <f t="shared" si="1"/>
        <v>210.7399999999907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9"/>
      <c r="DG38" s="18"/>
    </row>
    <row r="39" spans="1:111" ht="96.75" customHeight="1">
      <c r="A39" s="49" t="s">
        <v>409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79" t="s">
        <v>209</v>
      </c>
      <c r="AD39" s="180"/>
      <c r="AE39" s="180"/>
      <c r="AF39" s="180"/>
      <c r="AG39" s="180"/>
      <c r="AH39" s="181"/>
      <c r="AI39" s="182" t="s">
        <v>384</v>
      </c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4"/>
      <c r="AZ39" s="185">
        <v>15153100</v>
      </c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7"/>
      <c r="BW39" s="185">
        <v>14667980.66</v>
      </c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7"/>
      <c r="CO39" s="188">
        <f t="shared" si="1"/>
        <v>485119.33999999985</v>
      </c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9"/>
      <c r="DG39" s="18"/>
    </row>
    <row r="40" spans="1:111" ht="68.25" customHeight="1">
      <c r="A40" s="49" t="s">
        <v>425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79" t="s">
        <v>209</v>
      </c>
      <c r="AD40" s="180"/>
      <c r="AE40" s="180"/>
      <c r="AF40" s="180"/>
      <c r="AG40" s="180"/>
      <c r="AH40" s="181"/>
      <c r="AI40" s="182" t="s">
        <v>424</v>
      </c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4"/>
      <c r="AZ40" s="185">
        <v>98000</v>
      </c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7"/>
      <c r="BW40" s="185">
        <v>98000</v>
      </c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7"/>
      <c r="CO40" s="188" t="s">
        <v>304</v>
      </c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9"/>
      <c r="DG40" s="18"/>
    </row>
    <row r="41" spans="1:111" ht="87" customHeight="1">
      <c r="A41" s="49" t="s">
        <v>422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79" t="s">
        <v>209</v>
      </c>
      <c r="AD41" s="180"/>
      <c r="AE41" s="180"/>
      <c r="AF41" s="180"/>
      <c r="AG41" s="180"/>
      <c r="AH41" s="181"/>
      <c r="AI41" s="182" t="s">
        <v>423</v>
      </c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4"/>
      <c r="AZ41" s="185">
        <v>180350</v>
      </c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7"/>
      <c r="BW41" s="185">
        <v>180350</v>
      </c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7"/>
      <c r="CO41" s="188" t="s">
        <v>304</v>
      </c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9"/>
      <c r="DG41" s="18"/>
    </row>
    <row r="42" spans="1:110" ht="87.75" customHeight="1">
      <c r="A42" s="214" t="s">
        <v>410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42" t="s">
        <v>209</v>
      </c>
      <c r="AD42" s="243"/>
      <c r="AE42" s="243"/>
      <c r="AF42" s="243"/>
      <c r="AG42" s="243"/>
      <c r="AH42" s="244"/>
      <c r="AI42" s="221" t="s">
        <v>385</v>
      </c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3"/>
      <c r="AZ42" s="185">
        <v>41000</v>
      </c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7"/>
      <c r="BW42" s="211">
        <v>40500</v>
      </c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41"/>
      <c r="CO42" s="218">
        <f>AZ42-BW42</f>
        <v>500</v>
      </c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9"/>
    </row>
    <row r="43" spans="1:110" ht="110.25" customHeight="1" hidden="1">
      <c r="A43" s="214" t="s">
        <v>416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24" t="s">
        <v>209</v>
      </c>
      <c r="AD43" s="225"/>
      <c r="AE43" s="225"/>
      <c r="AF43" s="225"/>
      <c r="AG43" s="225"/>
      <c r="AH43" s="225"/>
      <c r="AI43" s="220" t="s">
        <v>285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188">
        <v>0</v>
      </c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218" t="s">
        <v>304</v>
      </c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>
        <f>AZ43</f>
        <v>0</v>
      </c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9"/>
    </row>
    <row r="44" spans="1:110" ht="108.75" customHeight="1">
      <c r="A44" s="214" t="s">
        <v>411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24" t="s">
        <v>209</v>
      </c>
      <c r="AD44" s="225"/>
      <c r="AE44" s="225"/>
      <c r="AF44" s="225"/>
      <c r="AG44" s="225"/>
      <c r="AH44" s="225"/>
      <c r="AI44" s="220" t="s">
        <v>386</v>
      </c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188">
        <v>2000</v>
      </c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218">
        <v>2000</v>
      </c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 t="s">
        <v>304</v>
      </c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9"/>
    </row>
    <row r="45" spans="1:110" s="15" customFormat="1" ht="98.25" customHeight="1">
      <c r="A45" s="214" t="s">
        <v>270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5" t="s">
        <v>209</v>
      </c>
      <c r="AD45" s="216"/>
      <c r="AE45" s="216"/>
      <c r="AF45" s="216"/>
      <c r="AG45" s="216"/>
      <c r="AH45" s="216"/>
      <c r="AI45" s="217" t="s">
        <v>286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188">
        <v>3773740.11</v>
      </c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>
        <v>3773740.11</v>
      </c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218" t="s">
        <v>304</v>
      </c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9"/>
    </row>
    <row r="46" spans="1:113" s="15" customFormat="1" ht="68.25" customHeight="1">
      <c r="A46" s="214" t="s">
        <v>419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5" t="s">
        <v>209</v>
      </c>
      <c r="AD46" s="216"/>
      <c r="AE46" s="216"/>
      <c r="AF46" s="216"/>
      <c r="AG46" s="216"/>
      <c r="AH46" s="216"/>
      <c r="AI46" s="217" t="s">
        <v>420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188">
        <v>109000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>
        <v>109000</v>
      </c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218" t="s">
        <v>304</v>
      </c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9"/>
      <c r="DI46" s="41">
        <f>BW45+BW46</f>
        <v>3882740.11</v>
      </c>
    </row>
    <row r="47" spans="1:110" s="15" customFormat="1" ht="130.5" customHeight="1">
      <c r="A47" s="214" t="s">
        <v>352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5" t="s">
        <v>209</v>
      </c>
      <c r="AD47" s="216"/>
      <c r="AE47" s="216"/>
      <c r="AF47" s="216"/>
      <c r="AG47" s="216"/>
      <c r="AH47" s="216"/>
      <c r="AI47" s="217" t="s">
        <v>351</v>
      </c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188">
        <v>7700</v>
      </c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>
        <v>7630</v>
      </c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218">
        <f>AZ47-BW47</f>
        <v>70</v>
      </c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9"/>
    </row>
    <row r="48" spans="1:110" s="15" customFormat="1" ht="85.5" customHeight="1" hidden="1">
      <c r="A48" s="214" t="s">
        <v>364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5" t="s">
        <v>209</v>
      </c>
      <c r="AD48" s="216"/>
      <c r="AE48" s="216"/>
      <c r="AF48" s="216"/>
      <c r="AG48" s="216"/>
      <c r="AH48" s="216"/>
      <c r="AI48" s="217" t="s">
        <v>362</v>
      </c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188">
        <v>0</v>
      </c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>
        <v>0</v>
      </c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218" t="s">
        <v>304</v>
      </c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9"/>
    </row>
    <row r="49" spans="1:113" s="15" customFormat="1" ht="146.25" customHeight="1">
      <c r="A49" s="214" t="s">
        <v>388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5" t="s">
        <v>209</v>
      </c>
      <c r="AD49" s="216"/>
      <c r="AE49" s="216"/>
      <c r="AF49" s="216"/>
      <c r="AG49" s="216"/>
      <c r="AH49" s="216"/>
      <c r="AI49" s="217" t="s">
        <v>387</v>
      </c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188">
        <v>64012</v>
      </c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>
        <v>64010.28</v>
      </c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218">
        <f>AZ49-BW49</f>
        <v>1.7200000000011642</v>
      </c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9"/>
      <c r="DI49" s="41"/>
    </row>
    <row r="50" spans="1:110" ht="75" customHeight="1" thickBot="1">
      <c r="A50" s="214" t="s">
        <v>412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190" t="s">
        <v>209</v>
      </c>
      <c r="AD50" s="191"/>
      <c r="AE50" s="191"/>
      <c r="AF50" s="191"/>
      <c r="AG50" s="191"/>
      <c r="AH50" s="192"/>
      <c r="AI50" s="193" t="s">
        <v>287</v>
      </c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5"/>
      <c r="AZ50" s="199">
        <v>5000</v>
      </c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1"/>
      <c r="BW50" s="199">
        <v>5000</v>
      </c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1"/>
      <c r="CO50" s="202" t="s">
        <v>304</v>
      </c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3"/>
    </row>
    <row r="51" spans="1:110" ht="56.25" customHeight="1" thickBot="1">
      <c r="A51" s="49" t="s">
        <v>421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190" t="s">
        <v>209</v>
      </c>
      <c r="AD51" s="191"/>
      <c r="AE51" s="191"/>
      <c r="AF51" s="191"/>
      <c r="AG51" s="191"/>
      <c r="AH51" s="192"/>
      <c r="AI51" s="193" t="s">
        <v>418</v>
      </c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5"/>
      <c r="AZ51" s="196">
        <v>500</v>
      </c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8"/>
      <c r="BW51" s="199">
        <v>487.97</v>
      </c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1"/>
      <c r="CO51" s="202">
        <f>AZ51-BW51</f>
        <v>12.029999999999973</v>
      </c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3"/>
    </row>
    <row r="52" spans="1:110" ht="87.75" customHeight="1" thickBot="1">
      <c r="A52" s="214" t="s">
        <v>390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190" t="s">
        <v>209</v>
      </c>
      <c r="AD52" s="191"/>
      <c r="AE52" s="191"/>
      <c r="AF52" s="191"/>
      <c r="AG52" s="191"/>
      <c r="AH52" s="192"/>
      <c r="AI52" s="193" t="s">
        <v>389</v>
      </c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5"/>
      <c r="AZ52" s="199">
        <v>47370</v>
      </c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1"/>
      <c r="BW52" s="199">
        <v>47370</v>
      </c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1"/>
      <c r="CO52" s="202" t="s">
        <v>304</v>
      </c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3"/>
    </row>
    <row r="53" spans="1:110" ht="7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8"/>
      <c r="AD53" s="19"/>
      <c r="AE53" s="19"/>
      <c r="AF53" s="19"/>
      <c r="AG53" s="19"/>
      <c r="AH53" s="18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23" ht="22.5" customHeight="1" thickBot="1">
      <c r="A54" s="214" t="s">
        <v>234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54" t="s">
        <v>210</v>
      </c>
      <c r="AD54" s="255"/>
      <c r="AE54" s="255"/>
      <c r="AF54" s="255"/>
      <c r="AG54" s="255"/>
      <c r="AH54" s="256"/>
      <c r="AI54" s="257" t="s">
        <v>202</v>
      </c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9"/>
      <c r="AZ54" s="249">
        <f>'стр.1'!BC13-Лист1!AZ5</f>
        <v>-50305.640000000596</v>
      </c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49">
        <f>'стр.1'!BW13-Лист1!BW5</f>
        <v>-367.6899999976158</v>
      </c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49" t="s">
        <v>202</v>
      </c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1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</row>
  </sheetData>
  <sheetProtection/>
  <mergeCells count="310">
    <mergeCell ref="A40:AB40"/>
    <mergeCell ref="AC40:AH40"/>
    <mergeCell ref="AI40:AY40"/>
    <mergeCell ref="AZ40:BV40"/>
    <mergeCell ref="BW40:CN40"/>
    <mergeCell ref="CO40:DF40"/>
    <mergeCell ref="A50:AB50"/>
    <mergeCell ref="AC50:AH50"/>
    <mergeCell ref="AI50:AY50"/>
    <mergeCell ref="AZ50:BV50"/>
    <mergeCell ref="BW50:CN50"/>
    <mergeCell ref="CO50:DF50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2:AB52"/>
    <mergeCell ref="A54:AB54"/>
    <mergeCell ref="AC54:AH54"/>
    <mergeCell ref="AI54:AY54"/>
    <mergeCell ref="AZ54:BV54"/>
    <mergeCell ref="AC52:AH52"/>
    <mergeCell ref="AI52:AY52"/>
    <mergeCell ref="AZ52:BV52"/>
    <mergeCell ref="DI54:DS54"/>
    <mergeCell ref="BW52:CN52"/>
    <mergeCell ref="CO52:DF52"/>
    <mergeCell ref="BW54:CN54"/>
    <mergeCell ref="CO54:DF54"/>
    <mergeCell ref="BW49:CN49"/>
    <mergeCell ref="CO49:DF49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49:AB49"/>
    <mergeCell ref="AC49:AH49"/>
    <mergeCell ref="AI49:AY49"/>
    <mergeCell ref="AZ49:BV49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7:AB47"/>
    <mergeCell ref="AC47:AH47"/>
    <mergeCell ref="AI47:AY47"/>
    <mergeCell ref="AZ47:BV47"/>
    <mergeCell ref="BW47:CN47"/>
    <mergeCell ref="CO47:DF47"/>
    <mergeCell ref="AI26:AY26"/>
    <mergeCell ref="AZ26:BV26"/>
    <mergeCell ref="BW26:CN26"/>
    <mergeCell ref="CO26:DF26"/>
    <mergeCell ref="A48:AB48"/>
    <mergeCell ref="AC48:AH48"/>
    <mergeCell ref="AI48:AY48"/>
    <mergeCell ref="AZ48:BV48"/>
    <mergeCell ref="BW48:CN48"/>
    <mergeCell ref="CO48:DF48"/>
    <mergeCell ref="A25:AB25"/>
    <mergeCell ref="AC25:AH25"/>
    <mergeCell ref="AI25:AY25"/>
    <mergeCell ref="AZ25:BV25"/>
    <mergeCell ref="BW25:CN25"/>
    <mergeCell ref="CO25:DF25"/>
    <mergeCell ref="A51:AB51"/>
    <mergeCell ref="AC51:AH51"/>
    <mergeCell ref="AI51:AY51"/>
    <mergeCell ref="AZ51:BV51"/>
    <mergeCell ref="BW51:CN51"/>
    <mergeCell ref="CO51:DF51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45" r:id="rId1"/>
  <rowBreaks count="1" manualBreakCount="1">
    <brk id="2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0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113</v>
      </c>
    </row>
    <row r="2" spans="1:110" s="3" customFormat="1" ht="21" customHeight="1">
      <c r="A2" s="274" t="s">
        <v>300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</row>
    <row r="3" spans="1:110" ht="54" customHeight="1">
      <c r="A3" s="306" t="s">
        <v>196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 t="s">
        <v>197</v>
      </c>
      <c r="AD3" s="296"/>
      <c r="AE3" s="296"/>
      <c r="AF3" s="296"/>
      <c r="AG3" s="296"/>
      <c r="AH3" s="296"/>
      <c r="AI3" s="296" t="s">
        <v>301</v>
      </c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 t="s">
        <v>237</v>
      </c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 t="s">
        <v>198</v>
      </c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 t="s">
        <v>199</v>
      </c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314"/>
    </row>
    <row r="4" spans="1:110" s="9" customFormat="1" ht="12" customHeight="1" thickBot="1">
      <c r="A4" s="307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4">
        <v>2</v>
      </c>
      <c r="AD4" s="304"/>
      <c r="AE4" s="304"/>
      <c r="AF4" s="304"/>
      <c r="AG4" s="304"/>
      <c r="AH4" s="304"/>
      <c r="AI4" s="304">
        <v>3</v>
      </c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>
        <v>4</v>
      </c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>
        <v>5</v>
      </c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>
        <v>6</v>
      </c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21"/>
    </row>
    <row r="5" spans="1:110" ht="22.5" customHeight="1">
      <c r="A5" s="309" t="s">
        <v>172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10"/>
      <c r="AC5" s="311" t="s">
        <v>233</v>
      </c>
      <c r="AD5" s="312"/>
      <c r="AE5" s="312"/>
      <c r="AF5" s="312"/>
      <c r="AG5" s="312"/>
      <c r="AH5" s="312"/>
      <c r="AI5" s="312" t="s">
        <v>202</v>
      </c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5">
        <f>AZ29</f>
        <v>50305.640000000596</v>
      </c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5">
        <f>BW29</f>
        <v>367.6900000013411</v>
      </c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5">
        <f>AZ5-BW5</f>
        <v>49937.949999999255</v>
      </c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7"/>
    </row>
    <row r="6" spans="1:110" ht="12" customHeight="1">
      <c r="A6" s="318" t="s">
        <v>200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9"/>
      <c r="AC6" s="283" t="s">
        <v>212</v>
      </c>
      <c r="AD6" s="284"/>
      <c r="AE6" s="284"/>
      <c r="AF6" s="284"/>
      <c r="AG6" s="284"/>
      <c r="AH6" s="285"/>
      <c r="AI6" s="313" t="s">
        <v>202</v>
      </c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5"/>
      <c r="AZ6" s="298" t="s">
        <v>304</v>
      </c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1"/>
      <c r="BW6" s="298" t="s">
        <v>304</v>
      </c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1"/>
      <c r="CO6" s="298" t="s">
        <v>304</v>
      </c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4"/>
    </row>
    <row r="7" spans="1:110" ht="22.5" customHeight="1">
      <c r="A7" s="322" t="s">
        <v>173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3"/>
      <c r="AC7" s="286"/>
      <c r="AD7" s="287"/>
      <c r="AE7" s="287"/>
      <c r="AF7" s="287"/>
      <c r="AG7" s="287"/>
      <c r="AH7" s="288"/>
      <c r="AI7" s="29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8"/>
      <c r="AZ7" s="29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93"/>
      <c r="BW7" s="29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93"/>
      <c r="CO7" s="29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95"/>
    </row>
    <row r="8" spans="1:110" ht="15" customHeight="1">
      <c r="A8" s="331" t="s">
        <v>211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283" t="s">
        <v>212</v>
      </c>
      <c r="AD8" s="284"/>
      <c r="AE8" s="284"/>
      <c r="AF8" s="284"/>
      <c r="AG8" s="284"/>
      <c r="AH8" s="285"/>
      <c r="AI8" s="313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5"/>
      <c r="AZ8" s="298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300"/>
      <c r="BW8" s="298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300"/>
      <c r="CO8" s="298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320"/>
    </row>
    <row r="9" spans="1:110" ht="57.75" customHeight="1" hidden="1">
      <c r="A9" s="324" t="s">
        <v>315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5"/>
      <c r="AC9" s="286"/>
      <c r="AD9" s="287"/>
      <c r="AE9" s="287"/>
      <c r="AF9" s="287"/>
      <c r="AG9" s="287"/>
      <c r="AH9" s="288"/>
      <c r="AI9" s="297" t="s">
        <v>119</v>
      </c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8"/>
      <c r="AZ9" s="301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3"/>
      <c r="BW9" s="301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3"/>
      <c r="CO9" s="301" t="s">
        <v>304</v>
      </c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28"/>
    </row>
    <row r="10" spans="1:110" ht="56.25" customHeight="1" hidden="1">
      <c r="A10" s="326" t="s">
        <v>324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7"/>
      <c r="AC10" s="263" t="s">
        <v>325</v>
      </c>
      <c r="AD10" s="264"/>
      <c r="AE10" s="264"/>
      <c r="AF10" s="264"/>
      <c r="AG10" s="264"/>
      <c r="AH10" s="264"/>
      <c r="AI10" s="264" t="s">
        <v>326</v>
      </c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 t="s">
        <v>304</v>
      </c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305"/>
    </row>
    <row r="11" spans="1:110" ht="62.25" customHeight="1">
      <c r="A11" s="329" t="s">
        <v>315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30"/>
      <c r="AC11" s="263" t="s">
        <v>417</v>
      </c>
      <c r="AD11" s="264"/>
      <c r="AE11" s="264"/>
      <c r="AF11" s="264"/>
      <c r="AG11" s="264"/>
      <c r="AH11" s="264"/>
      <c r="AI11" s="264" t="s">
        <v>119</v>
      </c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5">
        <v>1000000</v>
      </c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>
        <v>1000000</v>
      </c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 t="s">
        <v>304</v>
      </c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305"/>
    </row>
    <row r="12" spans="1:110" ht="69" customHeight="1">
      <c r="A12" s="329" t="s">
        <v>324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30"/>
      <c r="AC12" s="263" t="s">
        <v>325</v>
      </c>
      <c r="AD12" s="264"/>
      <c r="AE12" s="264"/>
      <c r="AF12" s="264"/>
      <c r="AG12" s="264"/>
      <c r="AH12" s="264"/>
      <c r="AI12" s="264" t="s">
        <v>326</v>
      </c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5">
        <v>-1000000</v>
      </c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>
        <v>-1000000</v>
      </c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 t="s">
        <v>304</v>
      </c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305"/>
    </row>
    <row r="13" spans="1:110" ht="15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63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6" t="s">
        <v>304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304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304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9"/>
    </row>
    <row r="14" spans="1:110" ht="15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  <c r="AC14" s="263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6" t="s">
        <v>304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304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304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9"/>
    </row>
    <row r="15" spans="1:110" ht="1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/>
      <c r="AC15" s="263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6" t="s">
        <v>304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304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304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9"/>
    </row>
    <row r="16" spans="1:110" ht="15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1"/>
      <c r="AC16" s="263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6" t="s">
        <v>304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304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304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9"/>
    </row>
    <row r="17" spans="1:110" ht="15" customHeight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  <c r="AC17" s="263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304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304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9"/>
    </row>
    <row r="18" spans="1:110" ht="15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1"/>
      <c r="AC18" s="263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6" t="s">
        <v>304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304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304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9"/>
    </row>
    <row r="19" spans="1:110" ht="15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263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6" t="s">
        <v>304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304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304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9"/>
    </row>
    <row r="20" spans="1:110" ht="1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1"/>
      <c r="AC20" s="263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6" t="s">
        <v>304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304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304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9"/>
    </row>
    <row r="21" spans="1:110" ht="15" customHeight="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1"/>
      <c r="AC21" s="263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6" t="s">
        <v>304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304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304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9"/>
    </row>
    <row r="22" spans="1:110" ht="22.5" customHeight="1">
      <c r="A22" s="333" t="s">
        <v>174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4"/>
      <c r="AC22" s="263" t="s">
        <v>213</v>
      </c>
      <c r="AD22" s="264"/>
      <c r="AE22" s="264"/>
      <c r="AF22" s="264"/>
      <c r="AG22" s="264"/>
      <c r="AH22" s="264"/>
      <c r="AI22" s="264" t="s">
        <v>202</v>
      </c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6" t="s">
        <v>304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304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304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9"/>
    </row>
    <row r="23" spans="1:110" ht="12" customHeight="1">
      <c r="A23" s="318" t="s">
        <v>211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9"/>
      <c r="AC23" s="283"/>
      <c r="AD23" s="284"/>
      <c r="AE23" s="284"/>
      <c r="AF23" s="284"/>
      <c r="AG23" s="284"/>
      <c r="AH23" s="285"/>
      <c r="AI23" s="313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5"/>
      <c r="AZ23" s="289" t="s">
        <v>304</v>
      </c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1"/>
      <c r="BW23" s="289" t="s">
        <v>304</v>
      </c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1"/>
      <c r="CO23" s="289" t="s">
        <v>304</v>
      </c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4"/>
    </row>
    <row r="24" spans="1:110" ht="15" customHeight="1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6"/>
      <c r="AC24" s="286"/>
      <c r="AD24" s="287"/>
      <c r="AE24" s="287"/>
      <c r="AF24" s="287"/>
      <c r="AG24" s="287"/>
      <c r="AH24" s="288"/>
      <c r="AI24" s="29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8"/>
      <c r="AZ24" s="29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93"/>
      <c r="BW24" s="29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93"/>
      <c r="CO24" s="29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95"/>
    </row>
    <row r="25" spans="1:110" ht="15" customHeight="1">
      <c r="A25" s="280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1"/>
      <c r="AC25" s="263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6" t="s">
        <v>304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304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304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9"/>
    </row>
    <row r="26" spans="1:110" ht="15" customHeight="1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1"/>
      <c r="AC26" s="263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6" t="s">
        <v>304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304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304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9"/>
    </row>
    <row r="27" spans="1:110" ht="1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1"/>
      <c r="AC27" s="263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6" t="s">
        <v>304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304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304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9"/>
    </row>
    <row r="28" spans="1:110" ht="15" customHeight="1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1"/>
      <c r="AC28" s="263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6" t="s">
        <v>304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304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304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9"/>
    </row>
    <row r="29" spans="1:110" ht="15" customHeight="1">
      <c r="A29" s="10" t="s">
        <v>214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3" t="s">
        <v>215</v>
      </c>
      <c r="AD29" s="264"/>
      <c r="AE29" s="264"/>
      <c r="AF29" s="264"/>
      <c r="AG29" s="264"/>
      <c r="AH29" s="264"/>
      <c r="AI29" s="264" t="s">
        <v>292</v>
      </c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5">
        <f>AZ30+AZ32</f>
        <v>50305.640000000596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5">
        <f>BW30+BW32</f>
        <v>367.6900000013411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5">
        <f>AZ29-BW29</f>
        <v>49937.949999999255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9"/>
    </row>
    <row r="30" spans="1:110" ht="21.75" customHeight="1">
      <c r="A30" s="337" t="s">
        <v>3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8"/>
      <c r="AC30" s="263" t="s">
        <v>216</v>
      </c>
      <c r="AD30" s="264"/>
      <c r="AE30" s="264"/>
      <c r="AF30" s="264"/>
      <c r="AG30" s="264"/>
      <c r="AH30" s="264"/>
      <c r="AI30" s="264" t="s">
        <v>290</v>
      </c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5">
        <v>-27156950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7">
        <v>-27299031.66</v>
      </c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6" t="s">
        <v>202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9"/>
    </row>
    <row r="31" spans="1:110" ht="15" customHeight="1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3"/>
      <c r="AC31" s="344"/>
      <c r="AD31" s="345"/>
      <c r="AE31" s="345"/>
      <c r="AF31" s="345"/>
      <c r="AG31" s="345"/>
      <c r="AH31" s="346"/>
      <c r="AI31" s="347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6"/>
      <c r="AZ31" s="348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50"/>
      <c r="BW31" s="351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3"/>
      <c r="CO31" s="266" t="s">
        <v>202</v>
      </c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9"/>
    </row>
    <row r="32" spans="1:110" ht="24" customHeight="1" thickBot="1">
      <c r="A32" s="260" t="s">
        <v>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1"/>
      <c r="AC32" s="271" t="s">
        <v>217</v>
      </c>
      <c r="AD32" s="270"/>
      <c r="AE32" s="270"/>
      <c r="AF32" s="270"/>
      <c r="AG32" s="270"/>
      <c r="AH32" s="270"/>
      <c r="AI32" s="270" t="s">
        <v>291</v>
      </c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2">
        <v>27207255.64</v>
      </c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7">
        <v>27299399.35</v>
      </c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3" t="s">
        <v>202</v>
      </c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9"/>
    </row>
    <row r="33" spans="1:110" ht="15.75" customHeigh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3"/>
      <c r="AC33" s="344"/>
      <c r="AD33" s="345"/>
      <c r="AE33" s="345"/>
      <c r="AF33" s="345"/>
      <c r="AG33" s="345"/>
      <c r="AH33" s="346"/>
      <c r="AI33" s="347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6"/>
      <c r="AZ33" s="348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50"/>
      <c r="BW33" s="351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3"/>
      <c r="CO33" s="266" t="s">
        <v>202</v>
      </c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2" t="s">
        <v>83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BD35" s="262" t="s">
        <v>183</v>
      </c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</row>
    <row r="36" spans="1:97" s="2" customFormat="1" ht="45.7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76" t="s">
        <v>218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6"/>
      <c r="AZ36" s="6"/>
      <c r="BA36" s="6"/>
      <c r="BB36" s="6"/>
      <c r="BC36" s="6"/>
      <c r="BD36" s="276" t="s">
        <v>225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2" t="s">
        <v>84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K38" s="262" t="s">
        <v>294</v>
      </c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</row>
    <row r="39" spans="1:104" s="6" customFormat="1" ht="27.7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Z39" s="276" t="s">
        <v>218</v>
      </c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K39" s="276" t="s">
        <v>225</v>
      </c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2" t="s">
        <v>374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"/>
      <c r="AZ41" s="2"/>
      <c r="BA41" s="2"/>
      <c r="BB41" s="2"/>
      <c r="BC41" s="2"/>
      <c r="BD41" s="262" t="s">
        <v>82</v>
      </c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</row>
    <row r="42" spans="1:97" s="6" customFormat="1" ht="42" customHeight="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76" t="s">
        <v>218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BD42" s="276" t="s">
        <v>225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</row>
    <row r="43" s="2" customFormat="1" ht="11.25">
      <c r="AU43" s="8"/>
    </row>
    <row r="44" spans="1:39" s="2" customFormat="1" ht="11.25">
      <c r="A44" s="339" t="s">
        <v>226</v>
      </c>
      <c r="B44" s="339"/>
      <c r="C44" s="287" t="s">
        <v>426</v>
      </c>
      <c r="D44" s="287"/>
      <c r="E44" s="287"/>
      <c r="F44" s="287"/>
      <c r="G44" s="340" t="s">
        <v>226</v>
      </c>
      <c r="H44" s="340"/>
      <c r="I44" s="262" t="s">
        <v>427</v>
      </c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341">
        <v>2020</v>
      </c>
      <c r="AH44" s="341"/>
      <c r="AI44" s="341"/>
      <c r="AJ44" s="341"/>
      <c r="AK44" s="341"/>
      <c r="AL44" s="341"/>
      <c r="AM44" s="2" t="s">
        <v>208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2019-10-01T12:07:34Z</cp:lastPrinted>
  <dcterms:created xsi:type="dcterms:W3CDTF">2007-09-21T13:36:41Z</dcterms:created>
  <dcterms:modified xsi:type="dcterms:W3CDTF">2020-01-21T05:47:57Z</dcterms:modified>
  <cp:category/>
  <cp:version/>
  <cp:contentType/>
  <cp:contentStatus/>
</cp:coreProperties>
</file>