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'Лист1'!$A$1:$DF$54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<sst xmlns="http://schemas.openxmlformats.org/spreadsheetml/2006/main" count="859" uniqueCount="433">
  <si>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</si>
  <si>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</si>
  <si>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</si>
  <si>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</si>
  <si>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</si>
  <si>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</si>
  <si>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</si>
  <si>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</si>
  <si>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</si>
  <si>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</si>
  <si>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</si>
  <si>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</si>
  <si>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</si>
  <si>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</si>
  <si>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</si>
  <si>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</si>
  <si>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</si>
  <si>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</si>
  <si>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</si>
  <si>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</si>
  <si>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</si>
  <si>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</si>
  <si>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</si>
  <si>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</si>
  <si>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</si>
  <si>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</si>
  <si>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</si>
  <si>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</si>
  <si>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</si>
  <si>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</si>
  <si>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</si>
  <si>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</si>
  <si>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</si>
  <si>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</si>
  <si>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</si>
  <si>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</si>
  <si>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</si>
  <si>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</si>
  <si>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</si>
  <si>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</si>
  <si>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</si>
  <si>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</si>
  <si>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</si>
  <si>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</si>
  <si>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</si>
  <si>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</si>
  <si>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</si>
  <si>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</si>
  <si>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</si>
  <si>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</si>
  <si>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</si>
  <si>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</si>
  <si>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</si>
  <si>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</si>
  <si>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</si>
  <si>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</si>
  <si>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</si>
  <si>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</si>
  <si>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</si>
  <si>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</si>
  <si>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</si>
  <si>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</si>
  <si>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</si>
  <si>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</si>
  <si>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</si>
  <si>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</si>
  <si>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</si>
  <si>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</si>
  <si>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</si>
  <si>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</si>
  <si>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</si>
  <si>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</si>
  <si>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</si>
  <si>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</si>
  <si>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</si>
  <si>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</si>
  <si>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</si>
  <si>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</si>
  <si>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</si>
  <si>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</si>
  <si>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</si>
  <si>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</si>
  <si>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</si>
  <si>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</si>
  <si>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</si>
  <si>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</si>
  <si>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</si>
  <si>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</si>
  <si>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</si>
  <si>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</si>
  <si>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</si>
  <si>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</si>
  <si>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</si>
  <si>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</si>
  <si>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</si>
  <si>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</si>
  <si>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</si>
  <si>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</si>
  <si>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</si>
  <si>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</si>
  <si>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</si>
  <si>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</si>
  <si>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</si>
  <si>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</si>
  <si>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</si>
  <si>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</si>
  <si>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</si>
  <si>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</si>
  <si>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</si>
  <si>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</si>
  <si>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</si>
  <si>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</si>
  <si>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</si>
  <si>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</si>
  <si>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</si>
  <si>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</si>
  <si>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</si>
  <si>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</si>
  <si>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</si>
  <si>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</si>
  <si>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</si>
  <si>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</si>
  <si>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</si>
  <si>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</si>
  <si>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</si>
  <si>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</si>
  <si>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</si>
  <si>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</si>
  <si>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</si>
  <si>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</si>
  <si>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</si>
  <si>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</si>
  <si>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</si>
  <si>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</si>
  <si>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</si>
  <si>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</si>
  <si>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</si>
  <si>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</si>
  <si>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</si>
  <si>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</si>
  <si>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</si>
  <si>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</si>
  <si>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</si>
  <si>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</si>
  <si>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</si>
  <si>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</si>
  <si>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</si>
  <si>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</si>
  <si>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</si>
  <si>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</si>
  <si>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</si>
  <si>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</si>
  <si>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</si>
  <si>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</si>
  <si>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</si>
  <si>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</si>
  <si>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</si>
  <si>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</si>
  <si>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</si>
  <si>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</si>
  <si>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</si>
  <si>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</si>
  <si>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</si>
  <si>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</si>
  <si>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</si>
  <si>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</si>
  <si>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</si>
  <si>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</si>
  <si>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</si>
  <si>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</si>
  <si>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</si>
  <si>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</si>
  <si>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</si>
  <si>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</si>
  <si>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</si>
  <si>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</si>
  <si>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</si>
  <si>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</si>
  <si>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</si>
  <si>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</si>
  <si>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</si>
  <si>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</si>
  <si>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</si>
  <si>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</si>
  <si>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</si>
  <si>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</si>
  <si>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</si>
  <si>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</si>
  <si>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</si>
  <si>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</si>
  <si>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</si>
  <si>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</si>
  <si>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</si>
  <si>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</si>
  <si>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</si>
  <si>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</si>
  <si>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</si>
  <si>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</si>
  <si>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</si>
  <si>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</si>
  <si>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</si>
  <si>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</si>
  <si>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</si>
  <si>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</si>
  <si>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</si>
  <si>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</si>
  <si>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</si>
  <si>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</si>
  <si>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</si>
  <si>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</si>
  <si>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</si>
  <si>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</si>
  <si>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</si>
  <si>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</si>
  <si>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</si>
  <si>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</si>
  <si>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</si>
  <si>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</si>
  <si>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</si>
  <si>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</si>
  <si>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</si>
  <si>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</si>
  <si>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</si>
  <si>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</si>
  <si>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</si>
  <si>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</si>
  <si>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</si>
  <si>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</si>
  <si>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</si>
  <si>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</si>
  <si>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</si>
  <si>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</si>
  <si>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</si>
  <si>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</si>
  <si>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</si>
  <si>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</si>
  <si>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</si>
  <si>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</si>
  <si>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</si>
  <si>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</si>
  <si>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</si>
  <si>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</si>
  <si>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</si>
  <si>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</si>
  <si>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</si>
  <si>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</si>
  <si>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</si>
  <si>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</si>
  <si>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</si>
  <si>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</si>
  <si>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</si>
  <si>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</si>
  <si>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</si>
  <si>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</si>
  <si>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</si>
  <si>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</si>
  <si>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</si>
  <si>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</si>
  <si>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</si>
  <si>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</si>
  <si>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</si>
  <si>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</si>
  <si>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</si>
  <si>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</si>
  <si>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</si>
  <si>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</si>
  <si>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</si>
  <si>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</si>
  <si>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</si>
  <si>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</si>
  <si>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</si>
  <si>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</si>
  <si>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</si>
  <si>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</si>
  <si>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</si>
  <si>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</si>
  <si>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</si>
  <si>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</si>
  <si>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</si>
  <si>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</si>
  <si>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</si>
  <si>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</si>
  <si>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</si>
  <si>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</si>
  <si>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</si>
  <si>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</si>
  <si>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</si>
  <si>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</si>
  <si>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</si>
  <si>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</si>
  <si>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</si>
  <si>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</si>
  <si>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</si>
  <si>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</si>
  <si>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</si>
  <si>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</si>
  <si>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</si>
  <si>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</si>
  <si>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</si>
  <si>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</si>
  <si>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</si>
  <si>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</si>
  <si>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</si>
  <si>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</si>
  <si>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</si>
  <si>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</si>
  <si>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</si>
  <si>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</si>
  <si>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</si>
  <si>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</si>
  <si>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</si>
  <si>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</si>
  <si>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</si>
  <si>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</si>
  <si>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</si>
  <si>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</si>
  <si>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</si>
  <si>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</si>
  <si>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</si>
  <si>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</si>
  <si>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</si>
  <si>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</si>
  <si>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</si>
  <si>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</si>
  <si>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</si>
  <si>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</si>
  <si>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</si>
  <si>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</si>
  <si>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</si>
  <si>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</si>
  <si>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</si>
  <si>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</si>
  <si>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</si>
  <si>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</si>
  <si>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</si>
  <si>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</si>
  <si>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</si>
  <si>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</si>
  <si>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</si>
  <si>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</si>
  <si>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</si>
  <si>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</si>
  <si>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</si>
  <si>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</si>
  <si>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</si>
  <si>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</si>
  <si>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</si>
  <si>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</si>
  <si>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</si>
  <si>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</si>
  <si>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</si>
  <si>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</si>
  <si>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</si>
  <si>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</si>
  <si>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</si>
  <si>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</si>
  <si>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</si>
  <si>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</si>
  <si>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</si>
  <si>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</si>
  <si>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</si>
  <si>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</si>
  <si>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</si>
  <si>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</si>
  <si>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</si>
  <si>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</si>
  <si>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</si>
  <si>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</si>
  <si>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</si>
  <si>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</si>
  <si>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</si>
  <si>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</si>
  <si>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</si>
  <si>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</si>
  <si>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</si>
  <si>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</si>
  <si>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</si>
  <si>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</si>
  <si>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</si>
  <si>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</si>
  <si>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</si>
  <si>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</si>
  <si>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</si>
  <si>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</si>
  <si>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</si>
  <si>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</si>
  <si>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</si>
  <si>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</si>
  <si>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</si>
  <si>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</si>
  <si>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</si>
  <si>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</si>
  <si>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</si>
  <si>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</si>
  <si>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</si>
  <si>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</si>
  <si>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</si>
  <si>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</si>
  <si>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</si>
  <si>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</si>
  <si>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</si>
  <si>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</si>
  <si>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</si>
  <si>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</si>
  <si>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</si>
  <si>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</si>
  <si>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</si>
  <si>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</si>
  <si>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</si>
  <si>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</si>
  <si>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</si>
  <si>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</si>
  <si>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</si>
  <si>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</si>
  <si>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</si>
  <si>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</si>
  <si>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</si>
  <si>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</si>
  <si>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</si>
  <si>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</si>
  <si>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</si>
  <si>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</si>
  <si>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</si>
  <si>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 xml:space="preserve"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</t>
  </si>
  <si>
    <t>951 0801 9910090200 612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</si>
  <si>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</si>
  <si>
    <t>03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</si>
  <si>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</si>
  <si>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</si>
  <si>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октября</t>
  </si>
  <si>
    <t>01.10.2019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</si>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</sst>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W145" sqref="BW145:CN14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229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205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156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230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209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429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378</v>
      </c>
      <c r="BS4" s="172"/>
      <c r="BT4" s="172"/>
      <c r="BU4" s="22" t="s">
        <v>210</v>
      </c>
      <c r="CD4" s="116" t="s">
        <v>206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430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299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207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308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300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310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301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309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302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126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349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208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198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199</v>
      </c>
      <c r="AD11" s="137"/>
      <c r="AE11" s="137"/>
      <c r="AF11" s="137"/>
      <c r="AG11" s="137"/>
      <c r="AH11" s="137"/>
      <c r="AI11" s="137" t="s">
        <v>305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238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200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201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203</v>
      </c>
      <c r="AD13" s="142"/>
      <c r="AE13" s="142"/>
      <c r="AF13" s="142"/>
      <c r="AG13" s="142"/>
      <c r="AH13" s="143"/>
      <c r="AI13" s="146" t="s">
        <v>204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25946800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7274577.53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18672222.47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0" t="s">
        <v>345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203</v>
      </c>
      <c r="AD15" s="127"/>
      <c r="AE15" s="127"/>
      <c r="AF15" s="127"/>
      <c r="AG15" s="127"/>
      <c r="AH15" s="128"/>
      <c r="AI15" s="126" t="s">
        <v>291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BC16+BC32+BC72+BC89+BC100+BC131+BC111+BC38</f>
        <v>6540400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BW16+BW38+BW72+BW89+BW100+BW118</f>
        <v>3409327.5300000003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3131072.4699999997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39" customHeight="1">
      <c r="A16" s="88" t="s">
        <v>240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203</v>
      </c>
      <c r="AD16" s="124"/>
      <c r="AE16" s="124"/>
      <c r="AF16" s="124"/>
      <c r="AG16" s="124"/>
      <c r="AH16" s="125"/>
      <c r="AI16" s="129" t="s">
        <v>56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100">
        <f>SUM(BC17)</f>
        <v>1155600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45"/>
      <c r="BW16" s="100">
        <f>BW17</f>
        <v>618739.56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45"/>
      <c r="CO16" s="100">
        <f>BC16-BW16</f>
        <v>536860.44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  <c r="DG16" s="28"/>
    </row>
    <row r="17" spans="1:110" s="21" customFormat="1" ht="26.25" customHeight="1">
      <c r="A17" s="49" t="s">
        <v>241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203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1155600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BW18+BW24+BW28</f>
        <v>618739.56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536860.44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346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203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1155600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606689.13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548910.87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348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203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1155600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592646.86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562953.14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203</v>
      </c>
      <c r="AD20" s="78"/>
      <c r="AE20" s="78"/>
      <c r="AF20" s="78"/>
      <c r="AG20" s="78"/>
      <c r="AH20" s="79"/>
      <c r="AI20" s="82" t="s">
        <v>353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307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2889.05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307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203</v>
      </c>
      <c r="AD21" s="78"/>
      <c r="AE21" s="78"/>
      <c r="AF21" s="78"/>
      <c r="AG21" s="78"/>
      <c r="AH21" s="79"/>
      <c r="AI21" s="82" t="s">
        <v>350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307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4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203</v>
      </c>
      <c r="AD22" s="78"/>
      <c r="AE22" s="78"/>
      <c r="AF22" s="78"/>
      <c r="AG22" s="78"/>
      <c r="AH22" s="79"/>
      <c r="AI22" s="82" t="s">
        <v>167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307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11153.22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307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203</v>
      </c>
      <c r="AD23" s="78"/>
      <c r="AE23" s="78"/>
      <c r="AF23" s="78"/>
      <c r="AG23" s="78"/>
      <c r="AH23" s="79"/>
      <c r="AI23" s="82" t="s">
        <v>270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307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307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64.25" customHeight="1">
      <c r="A24" s="49" t="s">
        <v>359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203</v>
      </c>
      <c r="AD24" s="64"/>
      <c r="AE24" s="64"/>
      <c r="AF24" s="64"/>
      <c r="AG24" s="64"/>
      <c r="AH24" s="65"/>
      <c r="AI24" s="66" t="s">
        <v>356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307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5199.06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307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360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203</v>
      </c>
      <c r="AD25" s="60"/>
      <c r="AE25" s="60"/>
      <c r="AF25" s="60"/>
      <c r="AG25" s="60"/>
      <c r="AH25" s="60"/>
      <c r="AI25" s="60" t="s">
        <v>357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307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5199.06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307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 hidden="1">
      <c r="A26" s="57" t="s">
        <v>372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203</v>
      </c>
      <c r="AD26" s="60"/>
      <c r="AE26" s="60"/>
      <c r="AF26" s="60"/>
      <c r="AG26" s="60"/>
      <c r="AH26" s="60"/>
      <c r="AI26" s="60" t="s">
        <v>373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307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0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307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369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203</v>
      </c>
      <c r="AD27" s="60"/>
      <c r="AE27" s="60"/>
      <c r="AF27" s="60"/>
      <c r="AG27" s="60"/>
      <c r="AH27" s="60"/>
      <c r="AI27" s="60" t="s">
        <v>368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307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307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203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307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BW31+BW29+BW30</f>
        <v>6851.37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307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203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307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6821.34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307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203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307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0.03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307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117" customHeight="1">
      <c r="A31" s="43" t="s">
        <v>347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203</v>
      </c>
      <c r="AD31" s="60"/>
      <c r="AE31" s="60"/>
      <c r="AF31" s="60"/>
      <c r="AG31" s="60"/>
      <c r="AH31" s="60"/>
      <c r="AI31" s="60" t="s">
        <v>118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307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30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 t="s">
        <v>307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203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128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203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6"/>
    </row>
    <row r="34" spans="1:110" ht="97.5" customHeight="1" hidden="1">
      <c r="A34" s="43" t="s">
        <v>130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203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99">
        <v>0</v>
      </c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203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203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203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203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>
        <f>BC59</f>
        <v>200000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276850.8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67">
        <f>BC38-BW38</f>
        <v>-76850.79999999999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0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203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6"/>
    </row>
    <row r="40" spans="1:110" s="21" customFormat="1" ht="50.25" customHeight="1" hidden="1">
      <c r="A40" s="49" t="s">
        <v>159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203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6"/>
    </row>
    <row r="41" spans="1:110" s="21" customFormat="1" ht="50.25" customHeight="1" hidden="1">
      <c r="A41" s="117" t="s">
        <v>171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203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307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6"/>
    </row>
    <row r="42" spans="1:110" ht="93" customHeight="1" hidden="1">
      <c r="A42" s="121" t="s">
        <v>140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203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203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169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203</v>
      </c>
      <c r="AD44" s="91"/>
      <c r="AE44" s="91"/>
      <c r="AF44" s="91"/>
      <c r="AG44" s="91"/>
      <c r="AH44" s="91"/>
      <c r="AI44" s="91" t="s">
        <v>172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7" t="s">
        <v>307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BW47</f>
        <v>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-BW44</f>
        <v>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</row>
    <row r="45" spans="1:110" s="23" customFormat="1" ht="69.75" customHeight="1" hidden="1">
      <c r="A45" s="80" t="s">
        <v>169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203</v>
      </c>
      <c r="AD45" s="60"/>
      <c r="AE45" s="60"/>
      <c r="AF45" s="60"/>
      <c r="AG45" s="60"/>
      <c r="AH45" s="60"/>
      <c r="AI45" s="60" t="s">
        <v>161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307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203</v>
      </c>
      <c r="AD46" s="60"/>
      <c r="AE46" s="60"/>
      <c r="AF46" s="60"/>
      <c r="AG46" s="60"/>
      <c r="AH46" s="60"/>
      <c r="AI46" s="60" t="s">
        <v>255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307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203</v>
      </c>
      <c r="AD47" s="60"/>
      <c r="AE47" s="60"/>
      <c r="AF47" s="60"/>
      <c r="AG47" s="60"/>
      <c r="AH47" s="60"/>
      <c r="AI47" s="60" t="s">
        <v>181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307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169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203</v>
      </c>
      <c r="AD48" s="60"/>
      <c r="AE48" s="60"/>
      <c r="AF48" s="60"/>
      <c r="AG48" s="60"/>
      <c r="AH48" s="60"/>
      <c r="AI48" s="60" t="s">
        <v>177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307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340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203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6"/>
    </row>
    <row r="50" spans="1:110" s="21" customFormat="1" ht="69" customHeight="1" hidden="1">
      <c r="A50" s="49" t="s">
        <v>179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203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307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6"/>
    </row>
    <row r="51" spans="1:110" ht="104.25" customHeight="1" hidden="1">
      <c r="A51" s="43" t="s">
        <v>146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203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203</v>
      </c>
      <c r="AD52" s="46"/>
      <c r="AE52" s="46"/>
      <c r="AF52" s="46"/>
      <c r="AG52" s="46"/>
      <c r="AH52" s="46"/>
      <c r="AI52" s="46" t="s">
        <v>138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203</v>
      </c>
      <c r="AD53" s="52"/>
      <c r="AE53" s="52"/>
      <c r="AF53" s="52"/>
      <c r="AG53" s="52"/>
      <c r="AH53" s="52"/>
      <c r="AI53" s="52" t="s">
        <v>162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307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6"/>
    </row>
    <row r="54" spans="1:110" s="23" customFormat="1" ht="15" customHeight="1" hidden="1">
      <c r="A54" s="86" t="s">
        <v>184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203</v>
      </c>
      <c r="AD54" s="60"/>
      <c r="AE54" s="60"/>
      <c r="AF54" s="60"/>
      <c r="AG54" s="60"/>
      <c r="AH54" s="60"/>
      <c r="AI54" s="60" t="s">
        <v>163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307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189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203</v>
      </c>
      <c r="AD55" s="60"/>
      <c r="AE55" s="60"/>
      <c r="AF55" s="60"/>
      <c r="AG55" s="60"/>
      <c r="AH55" s="60"/>
      <c r="AI55" s="60" t="s">
        <v>182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307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203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307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6"/>
    </row>
    <row r="57" spans="1:110" ht="83.25" customHeight="1" hidden="1">
      <c r="A57" s="43" t="s">
        <v>141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203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203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203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>
        <f>BC60</f>
        <v>200000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276850.8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>
        <f>BC59-BW59</f>
        <v>-76850.79999999999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203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>
        <f>BC61</f>
        <v>200000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276850.8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>
        <f>BC60-BW60</f>
        <v>-76850.79999999999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203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200000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274990.8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>
        <f>BC61-BW61</f>
        <v>-74990.79999999999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203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700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361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203</v>
      </c>
      <c r="AD63" s="46"/>
      <c r="AE63" s="46"/>
      <c r="AF63" s="46"/>
      <c r="AG63" s="46"/>
      <c r="AH63" s="46"/>
      <c r="AI63" s="46" t="s">
        <v>358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1160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203</v>
      </c>
      <c r="AD64" s="52"/>
      <c r="AE64" s="52"/>
      <c r="AF64" s="52"/>
      <c r="AG64" s="52"/>
      <c r="AH64" s="52"/>
      <c r="AI64" s="52" t="s">
        <v>164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307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6"/>
    </row>
    <row r="65" spans="1:110" ht="48" customHeight="1" hidden="1">
      <c r="A65" s="43" t="s">
        <v>165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203</v>
      </c>
      <c r="AD65" s="46"/>
      <c r="AE65" s="46"/>
      <c r="AF65" s="46"/>
      <c r="AG65" s="46"/>
      <c r="AH65" s="46"/>
      <c r="AI65" s="46" t="s">
        <v>166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6"/>
    </row>
    <row r="66" spans="1:110" s="23" customFormat="1" ht="48" customHeight="1" hidden="1">
      <c r="A66" s="86" t="s">
        <v>165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203</v>
      </c>
      <c r="AD66" s="60"/>
      <c r="AE66" s="60"/>
      <c r="AF66" s="60"/>
      <c r="AG66" s="60"/>
      <c r="AH66" s="60"/>
      <c r="AI66" s="60" t="s">
        <v>192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307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203</v>
      </c>
      <c r="AD67" s="60"/>
      <c r="AE67" s="60"/>
      <c r="AF67" s="60"/>
      <c r="AG67" s="60"/>
      <c r="AH67" s="60"/>
      <c r="AI67" s="60" t="s">
        <v>193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307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203</v>
      </c>
      <c r="AD68" s="60"/>
      <c r="AE68" s="60"/>
      <c r="AF68" s="60"/>
      <c r="AG68" s="60"/>
      <c r="AH68" s="60"/>
      <c r="AI68" s="60" t="s">
        <v>311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307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203</v>
      </c>
      <c r="AD69" s="52"/>
      <c r="AE69" s="52"/>
      <c r="AF69" s="52"/>
      <c r="AG69" s="52"/>
      <c r="AH69" s="52"/>
      <c r="AI69" s="52" t="s">
        <v>164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307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6"/>
    </row>
    <row r="70" spans="1:110" s="23" customFormat="1" ht="41.25" customHeight="1" hidden="1">
      <c r="A70" s="43" t="s">
        <v>157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203</v>
      </c>
      <c r="AD70" s="60"/>
      <c r="AE70" s="60"/>
      <c r="AF70" s="60"/>
      <c r="AG70" s="60"/>
      <c r="AH70" s="60"/>
      <c r="AI70" s="60" t="s">
        <v>166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307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203</v>
      </c>
      <c r="AD71" s="60"/>
      <c r="AE71" s="60"/>
      <c r="AF71" s="60"/>
      <c r="AG71" s="60"/>
      <c r="AH71" s="60"/>
      <c r="AI71" s="60" t="s">
        <v>192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307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203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4704700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2250665.01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100">
        <f>BC72-BW72</f>
        <v>2454034.99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  <c r="DG72" s="33"/>
    </row>
    <row r="73" spans="1:110" s="21" customFormat="1" ht="22.5" customHeight="1">
      <c r="A73" s="49" t="s">
        <v>119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203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289900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60206.36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229693.64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203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289900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60206.36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229693.64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324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203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289900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59658.43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230241.57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325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203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547.93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307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203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203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4414800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2190458.65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2224341.35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203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792500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715993.08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76506.92000000004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203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792500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715993.08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76506.92000000004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323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203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792500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715756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76744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203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237.08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203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3622300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1474465.57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2147834.4299999997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203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3622300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1474465.57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2147834.4299999997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319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203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3622300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1463873.26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2158426.74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326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203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10592.31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307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 hidden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203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142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298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203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208600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54150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100">
        <f>BC89-BW89</f>
        <v>154450</v>
      </c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2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203</v>
      </c>
      <c r="AD90" s="46"/>
      <c r="AE90" s="46"/>
      <c r="AF90" s="46"/>
      <c r="AG90" s="46"/>
      <c r="AH90" s="46"/>
      <c r="AI90" s="46" t="s">
        <v>362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208600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54150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154450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203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208600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54150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154450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203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54150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203</v>
      </c>
      <c r="AD93" s="46"/>
      <c r="AE93" s="46"/>
      <c r="AF93" s="46"/>
      <c r="AG93" s="46"/>
      <c r="AH93" s="46"/>
      <c r="AI93" s="46" t="s">
        <v>117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312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203</v>
      </c>
      <c r="AD94" s="52"/>
      <c r="AE94" s="52"/>
      <c r="AF94" s="52"/>
      <c r="AG94" s="52"/>
      <c r="AH94" s="52"/>
      <c r="AI94" s="52" t="s">
        <v>313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6"/>
    </row>
    <row r="95" spans="1:110" s="21" customFormat="1" ht="15" customHeight="1" hidden="1">
      <c r="A95" s="49" t="s">
        <v>109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203</v>
      </c>
      <c r="AD95" s="52"/>
      <c r="AE95" s="52"/>
      <c r="AF95" s="52"/>
      <c r="AG95" s="52"/>
      <c r="AH95" s="52"/>
      <c r="AI95" s="52" t="s">
        <v>314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6"/>
    </row>
    <row r="96" spans="1:110" ht="32.25" customHeight="1" hidden="1">
      <c r="A96" s="43" t="s">
        <v>315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203</v>
      </c>
      <c r="AD96" s="46"/>
      <c r="AE96" s="46"/>
      <c r="AF96" s="46"/>
      <c r="AG96" s="46"/>
      <c r="AH96" s="46"/>
      <c r="AI96" s="46" t="s">
        <v>316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203</v>
      </c>
      <c r="AD97" s="46"/>
      <c r="AE97" s="46"/>
      <c r="AF97" s="46"/>
      <c r="AG97" s="46"/>
      <c r="AH97" s="46"/>
      <c r="AI97" s="46" t="s">
        <v>342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317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203</v>
      </c>
      <c r="AD98" s="60"/>
      <c r="AE98" s="60"/>
      <c r="AF98" s="60"/>
      <c r="AG98" s="60"/>
      <c r="AH98" s="60"/>
      <c r="AI98" s="60" t="s">
        <v>343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307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317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203</v>
      </c>
      <c r="AD99" s="60"/>
      <c r="AE99" s="60"/>
      <c r="AF99" s="60"/>
      <c r="AG99" s="60"/>
      <c r="AH99" s="60"/>
      <c r="AI99" s="60" t="s">
        <v>330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307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248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203</v>
      </c>
      <c r="AD100" s="90"/>
      <c r="AE100" s="90"/>
      <c r="AF100" s="90"/>
      <c r="AG100" s="90"/>
      <c r="AH100" s="90"/>
      <c r="AI100" s="90" t="s">
        <v>190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271500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208725.83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100">
        <f aca="true" t="shared" si="3" ref="CO100:CO107">BC100-BW100</f>
        <v>62774.17000000001</v>
      </c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2"/>
      <c r="DG100" s="33"/>
    </row>
    <row r="101" spans="1:110" s="21" customFormat="1" ht="129" customHeight="1">
      <c r="A101" s="49" t="s">
        <v>160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203</v>
      </c>
      <c r="AD101" s="52"/>
      <c r="AE101" s="52"/>
      <c r="AF101" s="52"/>
      <c r="AG101" s="52"/>
      <c r="AH101" s="52"/>
      <c r="AI101" s="52" t="s">
        <v>191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271500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208725.83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62774.17000000001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111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203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6"/>
    </row>
    <row r="103" spans="1:110" ht="105.75" customHeight="1" hidden="1">
      <c r="A103" s="43" t="s">
        <v>112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203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203</v>
      </c>
      <c r="AD104" s="52"/>
      <c r="AE104" s="52"/>
      <c r="AF104" s="52"/>
      <c r="AG104" s="52"/>
      <c r="AH104" s="52"/>
      <c r="AI104" s="52" t="s">
        <v>149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6"/>
    </row>
    <row r="105" spans="1:110" ht="96" customHeight="1" hidden="1">
      <c r="A105" s="43" t="s">
        <v>148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203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6"/>
    </row>
    <row r="106" spans="1:110" s="21" customFormat="1" ht="70.5" customHeight="1">
      <c r="A106" s="49" t="s">
        <v>245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203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271500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208725.83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62774.17000000001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203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271500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208725.83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62774.17000000001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203</v>
      </c>
      <c r="AD108" s="52"/>
      <c r="AE108" s="52"/>
      <c r="AF108" s="52"/>
      <c r="AG108" s="52"/>
      <c r="AH108" s="52"/>
      <c r="AI108" s="52" t="s">
        <v>194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6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203</v>
      </c>
      <c r="AD109" s="52"/>
      <c r="AE109" s="52"/>
      <c r="AF109" s="52"/>
      <c r="AG109" s="52"/>
      <c r="AH109" s="52"/>
      <c r="AI109" s="52" t="s">
        <v>196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307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6"/>
    </row>
    <row r="110" spans="1:110" ht="60" customHeight="1" hidden="1">
      <c r="A110" s="43" t="s">
        <v>123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203</v>
      </c>
      <c r="AD110" s="46"/>
      <c r="AE110" s="46"/>
      <c r="AF110" s="46"/>
      <c r="AG110" s="46"/>
      <c r="AH110" s="46"/>
      <c r="AI110" s="46" t="s">
        <v>197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331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203</v>
      </c>
      <c r="AD111" s="95"/>
      <c r="AE111" s="95"/>
      <c r="AF111" s="95"/>
      <c r="AG111" s="95"/>
      <c r="AH111" s="95"/>
      <c r="AI111" s="95" t="s">
        <v>258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320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203</v>
      </c>
      <c r="AD112" s="52"/>
      <c r="AE112" s="52"/>
      <c r="AF112" s="52"/>
      <c r="AG112" s="52"/>
      <c r="AH112" s="52"/>
      <c r="AI112" s="52" t="s">
        <v>259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321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203</v>
      </c>
      <c r="AD113" s="52"/>
      <c r="AE113" s="52"/>
      <c r="AF113" s="52"/>
      <c r="AG113" s="52"/>
      <c r="AH113" s="52"/>
      <c r="AI113" s="52" t="s">
        <v>260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322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203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257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203</v>
      </c>
      <c r="AD115" s="52"/>
      <c r="AE115" s="52"/>
      <c r="AF115" s="52"/>
      <c r="AG115" s="52"/>
      <c r="AH115" s="52"/>
      <c r="AI115" s="52" t="s">
        <v>261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307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6"/>
    </row>
    <row r="116" spans="1:110" s="21" customFormat="1" ht="134.25" customHeight="1" hidden="1">
      <c r="A116" s="49" t="s">
        <v>321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203</v>
      </c>
      <c r="AD116" s="52"/>
      <c r="AE116" s="52"/>
      <c r="AF116" s="52"/>
      <c r="AG116" s="52"/>
      <c r="AH116" s="52"/>
      <c r="AI116" s="52" t="s">
        <v>262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307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6"/>
    </row>
    <row r="117" spans="1:110" ht="129.75" customHeight="1" hidden="1">
      <c r="A117" s="74" t="s">
        <v>321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203</v>
      </c>
      <c r="AD117" s="46"/>
      <c r="AE117" s="46"/>
      <c r="AF117" s="46"/>
      <c r="AG117" s="46"/>
      <c r="AH117" s="46"/>
      <c r="AI117" s="46" t="s">
        <v>271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116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203</v>
      </c>
      <c r="AD118" s="90"/>
      <c r="AE118" s="90"/>
      <c r="AF118" s="90"/>
      <c r="AG118" s="90"/>
      <c r="AH118" s="90"/>
      <c r="AI118" s="90" t="s">
        <v>351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 t="s">
        <v>307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>
        <f>BW128</f>
        <v>196.33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 t="str">
        <f>BC118</f>
        <v>-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203</v>
      </c>
      <c r="AD119" s="64"/>
      <c r="AE119" s="64"/>
      <c r="AF119" s="64"/>
      <c r="AG119" s="64"/>
      <c r="AH119" s="65"/>
      <c r="AI119" s="66" t="s">
        <v>263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307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265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203</v>
      </c>
      <c r="AD120" s="78"/>
      <c r="AE120" s="78"/>
      <c r="AF120" s="78"/>
      <c r="AG120" s="78"/>
      <c r="AH120" s="79"/>
      <c r="AI120" s="82" t="s">
        <v>266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307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203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307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6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203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203</v>
      </c>
      <c r="AD123" s="64"/>
      <c r="AE123" s="64"/>
      <c r="AF123" s="64"/>
      <c r="AG123" s="64"/>
      <c r="AH123" s="65"/>
      <c r="AI123" s="66" t="s">
        <v>269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307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188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203</v>
      </c>
      <c r="AD124" s="78"/>
      <c r="AE124" s="78"/>
      <c r="AF124" s="78"/>
      <c r="AG124" s="78"/>
      <c r="AH124" s="79"/>
      <c r="AI124" s="82" t="s">
        <v>107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307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203</v>
      </c>
      <c r="AD125" s="78"/>
      <c r="AE125" s="78"/>
      <c r="AF125" s="78"/>
      <c r="AG125" s="78"/>
      <c r="AH125" s="79"/>
      <c r="AI125" s="82" t="s">
        <v>352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307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203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307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6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203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338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203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 t="s">
        <v>307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>
        <f>BW129</f>
        <v>196.33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 t="str">
        <f>BC128</f>
        <v>-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6"/>
    </row>
    <row r="129" spans="1:110" ht="58.5" customHeight="1">
      <c r="A129" s="43" t="s">
        <v>188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203</v>
      </c>
      <c r="AD129" s="46"/>
      <c r="AE129" s="46"/>
      <c r="AF129" s="46"/>
      <c r="AG129" s="46"/>
      <c r="AH129" s="46"/>
      <c r="AI129" s="46" t="s">
        <v>107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">
        <v>307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196.33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 t="str">
        <f>BC129</f>
        <v>-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6"/>
    </row>
    <row r="130" spans="1:110" ht="58.5" customHeight="1" hidden="1">
      <c r="A130" s="43" t="s">
        <v>188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203</v>
      </c>
      <c r="AD130" s="46"/>
      <c r="AE130" s="46"/>
      <c r="AF130" s="46"/>
      <c r="AG130" s="46"/>
      <c r="AH130" s="46"/>
      <c r="AI130" s="46" t="s">
        <v>374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307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249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203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307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341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170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6"/>
    </row>
    <row r="133" spans="1:110" ht="33.75" customHeight="1" hidden="1">
      <c r="A133" s="43" t="s">
        <v>143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333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203</v>
      </c>
      <c r="AD134" s="52"/>
      <c r="AE134" s="52"/>
      <c r="AF134" s="52"/>
      <c r="AG134" s="52"/>
      <c r="AH134" s="52"/>
      <c r="AI134" s="52" t="s">
        <v>254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6"/>
    </row>
    <row r="135" spans="1:110" ht="30" customHeight="1" hidden="1">
      <c r="A135" s="43" t="s">
        <v>250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203</v>
      </c>
      <c r="AD135" s="46"/>
      <c r="AE135" s="46"/>
      <c r="AF135" s="46"/>
      <c r="AG135" s="46"/>
      <c r="AH135" s="46"/>
      <c r="AI135" s="46" t="s">
        <v>253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332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203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6"/>
    </row>
    <row r="137" spans="1:110" ht="45.75" customHeight="1" hidden="1">
      <c r="A137" s="43" t="s">
        <v>144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203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203</v>
      </c>
      <c r="AD138" s="52"/>
      <c r="AE138" s="52"/>
      <c r="AF138" s="52"/>
      <c r="AG138" s="52"/>
      <c r="AH138" s="52"/>
      <c r="AI138" s="52" t="s">
        <v>122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307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6"/>
    </row>
    <row r="139" spans="1:110" ht="9.75" customHeight="1" hidden="1">
      <c r="A139" s="43" t="s">
        <v>124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203</v>
      </c>
      <c r="AD139" s="46"/>
      <c r="AE139" s="46"/>
      <c r="AF139" s="46"/>
      <c r="AG139" s="46"/>
      <c r="AH139" s="46"/>
      <c r="AI139" s="46" t="s">
        <v>344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203</v>
      </c>
      <c r="AD140" s="166"/>
      <c r="AE140" s="166"/>
      <c r="AF140" s="166"/>
      <c r="AG140" s="166"/>
      <c r="AH140" s="166"/>
      <c r="AI140" s="166" t="s">
        <v>51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19406400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3865250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99">
        <f aca="true" t="shared" si="4" ref="CO140:CO147">BC140-BW140</f>
        <v>15541150</v>
      </c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167"/>
    </row>
    <row r="141" spans="1:111" ht="58.5" customHeight="1">
      <c r="A141" s="49" t="s">
        <v>120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203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19406400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3865250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15541150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363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203</v>
      </c>
      <c r="AD142" s="53"/>
      <c r="AE142" s="53"/>
      <c r="AF142" s="53"/>
      <c r="AG142" s="53"/>
      <c r="AH142" s="53"/>
      <c r="AI142" s="53" t="s">
        <v>379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2872800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2495800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377000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203</v>
      </c>
      <c r="AD143" s="52"/>
      <c r="AE143" s="52"/>
      <c r="AF143" s="52"/>
      <c r="AG143" s="52"/>
      <c r="AH143" s="52"/>
      <c r="AI143" s="52" t="s">
        <v>417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2872800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2495800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377000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203</v>
      </c>
      <c r="AD144" s="46"/>
      <c r="AE144" s="46"/>
      <c r="AF144" s="46"/>
      <c r="AG144" s="46"/>
      <c r="AH144" s="46"/>
      <c r="AI144" s="46" t="s">
        <v>418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2872800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2495800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377000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203</v>
      </c>
      <c r="AD145" s="53"/>
      <c r="AE145" s="53"/>
      <c r="AF145" s="53"/>
      <c r="AG145" s="53"/>
      <c r="AH145" s="53"/>
      <c r="AI145" s="53" t="s">
        <v>382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208400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142250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66150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292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203</v>
      </c>
      <c r="AD146" s="52"/>
      <c r="AE146" s="52"/>
      <c r="AF146" s="52"/>
      <c r="AG146" s="52"/>
      <c r="AH146" s="52"/>
      <c r="AI146" s="52" t="s">
        <v>381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208200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142050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66150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203</v>
      </c>
      <c r="AD147" s="46"/>
      <c r="AE147" s="46"/>
      <c r="AF147" s="46"/>
      <c r="AG147" s="46"/>
      <c r="AH147" s="46"/>
      <c r="AI147" s="46" t="s">
        <v>380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208200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142050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66150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203</v>
      </c>
      <c r="AD148" s="52"/>
      <c r="AE148" s="52"/>
      <c r="AF148" s="52"/>
      <c r="AG148" s="52"/>
      <c r="AH148" s="52"/>
      <c r="AI148" s="52" t="s">
        <v>384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307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224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203</v>
      </c>
      <c r="AD149" s="46"/>
      <c r="AE149" s="46"/>
      <c r="AF149" s="46"/>
      <c r="AG149" s="46"/>
      <c r="AH149" s="46"/>
      <c r="AI149" s="46" t="s">
        <v>383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307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203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203</v>
      </c>
      <c r="AD151" s="52"/>
      <c r="AE151" s="52"/>
      <c r="AF151" s="52"/>
      <c r="AG151" s="52"/>
      <c r="AH151" s="52"/>
      <c r="AI151" s="53" t="s">
        <v>136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307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134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203</v>
      </c>
      <c r="AD152" s="46"/>
      <c r="AE152" s="46"/>
      <c r="AF152" s="46"/>
      <c r="AG152" s="46"/>
      <c r="AH152" s="46"/>
      <c r="AI152" s="46" t="s">
        <v>135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203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203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335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203</v>
      </c>
      <c r="AD155" s="53"/>
      <c r="AE155" s="53"/>
      <c r="AF155" s="53"/>
      <c r="AG155" s="53"/>
      <c r="AH155" s="53"/>
      <c r="AI155" s="53" t="s">
        <v>334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307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337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203</v>
      </c>
      <c r="AD156" s="46"/>
      <c r="AE156" s="46"/>
      <c r="AF156" s="46"/>
      <c r="AG156" s="46"/>
      <c r="AH156" s="46"/>
      <c r="AI156" s="46" t="s">
        <v>336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307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203</v>
      </c>
      <c r="AD157" s="52"/>
      <c r="AE157" s="52"/>
      <c r="AF157" s="52"/>
      <c r="AG157" s="52"/>
      <c r="AH157" s="52"/>
      <c r="AI157" s="52" t="s">
        <v>397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16325200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1227200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15098000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137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203</v>
      </c>
      <c r="AD158" s="52"/>
      <c r="AE158" s="52"/>
      <c r="AF158" s="52"/>
      <c r="AG158" s="52"/>
      <c r="AH158" s="52"/>
      <c r="AI158" s="53" t="s">
        <v>136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307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134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203</v>
      </c>
      <c r="AD159" s="46"/>
      <c r="AE159" s="46"/>
      <c r="AF159" s="46"/>
      <c r="AG159" s="46"/>
      <c r="AH159" s="46"/>
      <c r="AI159" s="46" t="s">
        <v>135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203</v>
      </c>
      <c r="AD160" s="52"/>
      <c r="AE160" s="52"/>
      <c r="AF160" s="52"/>
      <c r="AG160" s="52"/>
      <c r="AH160" s="52"/>
      <c r="AI160" s="53" t="s">
        <v>396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16325200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1227200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15098000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225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203</v>
      </c>
      <c r="AD161" s="46"/>
      <c r="AE161" s="46"/>
      <c r="AF161" s="46"/>
      <c r="AG161" s="46"/>
      <c r="AH161" s="46"/>
      <c r="AI161" s="46" t="s">
        <v>395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16325200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1227200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15098000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4"/>
  <sheetViews>
    <sheetView view="pageBreakPreview" zoomScale="60" zoomScaleNormal="75" zoomScalePageLayoutView="0" workbookViewId="0" topLeftCell="A1">
      <selection activeCell="AZ49" sqref="AZ49:BV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52" t="s">
        <v>233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1:110" ht="48" customHeight="1">
      <c r="A3" s="253" t="s">
        <v>198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 t="s">
        <v>199</v>
      </c>
      <c r="AD3" s="254"/>
      <c r="AE3" s="254"/>
      <c r="AF3" s="254"/>
      <c r="AG3" s="254"/>
      <c r="AH3" s="254"/>
      <c r="AI3" s="254" t="s">
        <v>127</v>
      </c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 t="s">
        <v>239</v>
      </c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 t="s">
        <v>200</v>
      </c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 t="s">
        <v>201</v>
      </c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5"/>
    </row>
    <row r="4" spans="1:110" s="14" customFormat="1" ht="18" customHeight="1" thickBot="1">
      <c r="A4" s="247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2">
        <v>2</v>
      </c>
      <c r="AD4" s="242"/>
      <c r="AE4" s="242"/>
      <c r="AF4" s="242"/>
      <c r="AG4" s="242"/>
      <c r="AH4" s="242"/>
      <c r="AI4" s="242">
        <v>3</v>
      </c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>
        <v>4</v>
      </c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>
        <v>5</v>
      </c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3"/>
    </row>
    <row r="5" spans="1:111" s="17" customFormat="1" ht="23.25" customHeight="1">
      <c r="A5" s="249" t="s">
        <v>234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50"/>
      <c r="AC5" s="251" t="s">
        <v>211</v>
      </c>
      <c r="AD5" s="246"/>
      <c r="AE5" s="246"/>
      <c r="AF5" s="246"/>
      <c r="AG5" s="246"/>
      <c r="AH5" s="246"/>
      <c r="AI5" s="246" t="s">
        <v>204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4">
        <f>SUM(AZ7:BV52)</f>
        <v>25997105.64</v>
      </c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>
        <f>SUM(BW7:CN52)</f>
        <v>7368036.260000001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>
        <f>AZ5-BW5</f>
        <v>18629069.38</v>
      </c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5"/>
      <c r="DG5" s="29"/>
    </row>
    <row r="6" spans="1:110" ht="15" customHeight="1">
      <c r="A6" s="190" t="s">
        <v>202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241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6"/>
    </row>
    <row r="7" spans="1:119" ht="52.5" customHeight="1">
      <c r="A7" s="190" t="s">
        <v>92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202" t="s">
        <v>211</v>
      </c>
      <c r="AD7" s="203"/>
      <c r="AE7" s="203"/>
      <c r="AF7" s="203"/>
      <c r="AG7" s="203"/>
      <c r="AH7" s="203"/>
      <c r="AI7" s="204" t="s">
        <v>91</v>
      </c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5">
        <v>2600000</v>
      </c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188">
        <v>1716652.93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205">
        <f aca="true" t="shared" si="0" ref="CO7:CO12">AZ7-BW7</f>
        <v>883347.0700000001</v>
      </c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6"/>
      <c r="DG7" s="18"/>
      <c r="DI7" s="30">
        <f>AZ7+AZ27</f>
        <v>2759900</v>
      </c>
      <c r="DO7" s="30">
        <f>BW7+BW27</f>
        <v>1791471.8499999999</v>
      </c>
    </row>
    <row r="8" spans="1:119" ht="66" customHeight="1">
      <c r="A8" s="190" t="s">
        <v>89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202" t="s">
        <v>211</v>
      </c>
      <c r="AD8" s="203"/>
      <c r="AE8" s="203"/>
      <c r="AF8" s="203"/>
      <c r="AG8" s="203"/>
      <c r="AH8" s="203"/>
      <c r="AI8" s="204" t="s">
        <v>93</v>
      </c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5">
        <v>218900</v>
      </c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>
        <v>109432.8</v>
      </c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>
        <f>AZ8</f>
        <v>218900</v>
      </c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6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02" t="s">
        <v>211</v>
      </c>
      <c r="AD9" s="203"/>
      <c r="AE9" s="203"/>
      <c r="AF9" s="203"/>
      <c r="AG9" s="203"/>
      <c r="AH9" s="203"/>
      <c r="AI9" s="204" t="s">
        <v>94</v>
      </c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>
        <v>785000</v>
      </c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>
        <v>518142.94</v>
      </c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>
        <f>AZ9-BW9</f>
        <v>266857.06</v>
      </c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6"/>
      <c r="DI9" s="30">
        <f>AZ9+AZ28</f>
        <v>833300</v>
      </c>
      <c r="DO9" s="30">
        <f>BW9+BW28</f>
        <v>535861.81</v>
      </c>
    </row>
    <row r="10" spans="1:110" ht="63.75" customHeight="1">
      <c r="A10" s="190" t="s">
        <v>398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202" t="s">
        <v>211</v>
      </c>
      <c r="AD10" s="203"/>
      <c r="AE10" s="203"/>
      <c r="AF10" s="203"/>
      <c r="AG10" s="203"/>
      <c r="AH10" s="203"/>
      <c r="AI10" s="204" t="s">
        <v>274</v>
      </c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5">
        <v>590000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>
        <v>371055.62</v>
      </c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>
        <f t="shared" si="0"/>
        <v>218944.38</v>
      </c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6"/>
    </row>
    <row r="11" spans="1:110" ht="62.25" customHeight="1">
      <c r="A11" s="190" t="s">
        <v>100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241"/>
      <c r="AC11" s="230" t="s">
        <v>211</v>
      </c>
      <c r="AD11" s="231"/>
      <c r="AE11" s="231"/>
      <c r="AF11" s="231"/>
      <c r="AG11" s="231"/>
      <c r="AH11" s="232"/>
      <c r="AI11" s="233" t="s">
        <v>101</v>
      </c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5"/>
      <c r="AZ11" s="227">
        <v>25500</v>
      </c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185">
        <v>24420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/>
      <c r="CO11" s="205">
        <f t="shared" si="0"/>
        <v>1080</v>
      </c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6"/>
    </row>
    <row r="12" spans="1:110" ht="63.75" customHeight="1">
      <c r="A12" s="190" t="s">
        <v>95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241"/>
      <c r="AC12" s="230" t="s">
        <v>211</v>
      </c>
      <c r="AD12" s="231"/>
      <c r="AE12" s="231"/>
      <c r="AF12" s="231"/>
      <c r="AG12" s="231"/>
      <c r="AH12" s="232"/>
      <c r="AI12" s="233" t="s">
        <v>96</v>
      </c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5"/>
      <c r="AZ12" s="185">
        <v>4000</v>
      </c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7"/>
      <c r="BW12" s="185">
        <v>3717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205">
        <f t="shared" si="0"/>
        <v>283</v>
      </c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6"/>
    </row>
    <row r="13" spans="1:142" ht="65.25" customHeight="1">
      <c r="A13" s="190" t="s">
        <v>256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241"/>
      <c r="AC13" s="230" t="s">
        <v>211</v>
      </c>
      <c r="AD13" s="231"/>
      <c r="AE13" s="231"/>
      <c r="AF13" s="231"/>
      <c r="AG13" s="231"/>
      <c r="AH13" s="232"/>
      <c r="AI13" s="233" t="s">
        <v>10</v>
      </c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5"/>
      <c r="AZ13" s="185">
        <v>1500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>
        <v>162.49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205">
        <f>AZ13-BW13</f>
        <v>1337.51</v>
      </c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6"/>
      <c r="DI13" s="30">
        <f>AZ7+AZ8+AZ9+AZ10+AZ11+AZ12+AZ13+AZ27+AZ28+AZ29</f>
        <v>4433100</v>
      </c>
      <c r="DO13" s="30">
        <f>BW7+BW8+BW9+BW10+BW11+BW12+BW13+BW27+BW28+BW29</f>
        <v>2836121.5700000003</v>
      </c>
      <c r="DY13" s="212">
        <f>BW7+BW10+BW11+BW12</f>
        <v>2115845.55</v>
      </c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</row>
    <row r="14" spans="1:110" ht="124.5" customHeight="1">
      <c r="A14" s="190" t="s">
        <v>399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241"/>
      <c r="AC14" s="230" t="s">
        <v>211</v>
      </c>
      <c r="AD14" s="231"/>
      <c r="AE14" s="231"/>
      <c r="AF14" s="231"/>
      <c r="AG14" s="231"/>
      <c r="AH14" s="232"/>
      <c r="AI14" s="233" t="s">
        <v>275</v>
      </c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5"/>
      <c r="AZ14" s="227">
        <v>200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9"/>
      <c r="BW14" s="227">
        <v>200</v>
      </c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9"/>
      <c r="CO14" s="205" t="s">
        <v>307</v>
      </c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6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79" t="s">
        <v>211</v>
      </c>
      <c r="AD15" s="180"/>
      <c r="AE15" s="180"/>
      <c r="AF15" s="180"/>
      <c r="AG15" s="180"/>
      <c r="AH15" s="181"/>
      <c r="AI15" s="182" t="s">
        <v>385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4"/>
      <c r="AZ15" s="185">
        <v>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185">
        <v>0</v>
      </c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/>
      <c r="CO15" s="205">
        <v>0</v>
      </c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6"/>
      <c r="DG15" s="31"/>
    </row>
    <row r="16" spans="1:111" ht="66" customHeight="1">
      <c r="A16" s="190" t="s">
        <v>98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202" t="s">
        <v>211</v>
      </c>
      <c r="AD16" s="203"/>
      <c r="AE16" s="203"/>
      <c r="AF16" s="203"/>
      <c r="AG16" s="203"/>
      <c r="AH16" s="203"/>
      <c r="AI16" s="226" t="s">
        <v>99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05">
        <v>3000</v>
      </c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 t="s">
        <v>307</v>
      </c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>
        <f>AZ16</f>
        <v>3000</v>
      </c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6"/>
      <c r="DG16" s="31"/>
    </row>
    <row r="17" spans="1:110" s="16" customFormat="1" ht="79.5" customHeight="1">
      <c r="A17" s="43" t="s">
        <v>400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8" t="s">
        <v>211</v>
      </c>
      <c r="AD17" s="239"/>
      <c r="AE17" s="239"/>
      <c r="AF17" s="239"/>
      <c r="AG17" s="239"/>
      <c r="AH17" s="239"/>
      <c r="AI17" s="240" t="s">
        <v>276</v>
      </c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37">
        <v>14400</v>
      </c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>
        <v>10800</v>
      </c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05">
        <f>AZ17-BW17</f>
        <v>3600</v>
      </c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6"/>
    </row>
    <row r="18" spans="1:110" s="16" customFormat="1" ht="108.75" customHeight="1">
      <c r="A18" s="190" t="s">
        <v>401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210" t="s">
        <v>211</v>
      </c>
      <c r="AD18" s="211"/>
      <c r="AE18" s="211"/>
      <c r="AF18" s="211"/>
      <c r="AG18" s="211"/>
      <c r="AH18" s="211"/>
      <c r="AI18" s="207" t="s">
        <v>277</v>
      </c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8">
        <v>12000</v>
      </c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9">
        <v>8925.52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5">
        <f>AZ18-BW18</f>
        <v>3074.4799999999996</v>
      </c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6"/>
    </row>
    <row r="19" spans="1:111" s="16" customFormat="1" ht="98.25" customHeight="1">
      <c r="A19" s="190" t="s">
        <v>402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10" t="s">
        <v>211</v>
      </c>
      <c r="AD19" s="211"/>
      <c r="AE19" s="211"/>
      <c r="AF19" s="211"/>
      <c r="AG19" s="211"/>
      <c r="AH19" s="211"/>
      <c r="AI19" s="207" t="s">
        <v>278</v>
      </c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>
        <v>6000</v>
      </c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9">
        <v>3600</v>
      </c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5">
        <f>AZ19-BW19</f>
        <v>2400</v>
      </c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6"/>
      <c r="DG19" s="31"/>
    </row>
    <row r="20" spans="1:111" s="16" customFormat="1" ht="127.5" customHeight="1" hidden="1">
      <c r="A20" s="190" t="s">
        <v>376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210" t="s">
        <v>211</v>
      </c>
      <c r="AD20" s="211"/>
      <c r="AE20" s="211"/>
      <c r="AF20" s="211"/>
      <c r="AG20" s="211"/>
      <c r="AH20" s="211"/>
      <c r="AI20" s="207" t="s">
        <v>375</v>
      </c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8">
        <v>0</v>
      </c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9" t="s">
        <v>307</v>
      </c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5">
        <f>AZ20</f>
        <v>0</v>
      </c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6"/>
      <c r="DG20" s="31"/>
    </row>
    <row r="21" spans="1:110" s="16" customFormat="1" ht="81.75" customHeight="1">
      <c r="A21" s="190" t="s">
        <v>419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210" t="s">
        <v>211</v>
      </c>
      <c r="AD21" s="211"/>
      <c r="AE21" s="211"/>
      <c r="AF21" s="211"/>
      <c r="AG21" s="211"/>
      <c r="AH21" s="211"/>
      <c r="AI21" s="207" t="s">
        <v>173</v>
      </c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>
        <v>20000</v>
      </c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9">
        <v>20000</v>
      </c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5" t="s">
        <v>307</v>
      </c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6"/>
    </row>
    <row r="22" spans="1:111" s="16" customFormat="1" ht="112.5" customHeight="1">
      <c r="A22" s="190" t="s">
        <v>403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210" t="s">
        <v>211</v>
      </c>
      <c r="AD22" s="211"/>
      <c r="AE22" s="211"/>
      <c r="AF22" s="211"/>
      <c r="AG22" s="211"/>
      <c r="AH22" s="211"/>
      <c r="AI22" s="207" t="s">
        <v>386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8">
        <v>4000</v>
      </c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9" t="s">
        <v>307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5">
        <f>AZ22</f>
        <v>4000</v>
      </c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6"/>
      <c r="DG22" s="31"/>
    </row>
    <row r="23" spans="1:110" s="16" customFormat="1" ht="70.5" customHeight="1">
      <c r="A23" s="190" t="s">
        <v>404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210" t="s">
        <v>211</v>
      </c>
      <c r="AD23" s="211"/>
      <c r="AE23" s="211"/>
      <c r="AF23" s="211"/>
      <c r="AG23" s="211"/>
      <c r="AH23" s="211"/>
      <c r="AI23" s="207" t="s">
        <v>279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8">
        <v>13000</v>
      </c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9">
        <v>13000</v>
      </c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188" t="s">
        <v>307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16" customFormat="1" ht="53.25" customHeight="1">
      <c r="A24" s="190" t="s">
        <v>405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210" t="s">
        <v>211</v>
      </c>
      <c r="AD24" s="211"/>
      <c r="AE24" s="211"/>
      <c r="AF24" s="211"/>
      <c r="AG24" s="211"/>
      <c r="AH24" s="211"/>
      <c r="AI24" s="207" t="s">
        <v>280</v>
      </c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8">
        <v>2500</v>
      </c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9">
        <v>2000</v>
      </c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5">
        <f>AZ24-BW24</f>
        <v>500</v>
      </c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6"/>
    </row>
    <row r="25" spans="1:110" s="42" customFormat="1" ht="66.75" customHeight="1" hidden="1">
      <c r="A25" s="43" t="s">
        <v>371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38" t="s">
        <v>211</v>
      </c>
      <c r="AD25" s="239"/>
      <c r="AE25" s="239"/>
      <c r="AF25" s="239"/>
      <c r="AG25" s="239"/>
      <c r="AH25" s="239"/>
      <c r="AI25" s="240" t="s">
        <v>370</v>
      </c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37">
        <v>0</v>
      </c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>
        <v>0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188" t="s">
        <v>307</v>
      </c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</row>
    <row r="26" spans="1:110" s="16" customFormat="1" ht="81.75" customHeight="1" hidden="1">
      <c r="A26" s="190" t="s">
        <v>366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210" t="s">
        <v>211</v>
      </c>
      <c r="AD26" s="211"/>
      <c r="AE26" s="211"/>
      <c r="AF26" s="211"/>
      <c r="AG26" s="211"/>
      <c r="AH26" s="211"/>
      <c r="AI26" s="207" t="s">
        <v>364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8">
        <v>0</v>
      </c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9">
        <v>0</v>
      </c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27">
        <f>AZ26-BW26</f>
        <v>0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56"/>
    </row>
    <row r="27" spans="1:113" ht="81" customHeight="1">
      <c r="A27" s="190" t="s">
        <v>102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202" t="s">
        <v>211</v>
      </c>
      <c r="AD27" s="203"/>
      <c r="AE27" s="203"/>
      <c r="AF27" s="203"/>
      <c r="AG27" s="203"/>
      <c r="AH27" s="203"/>
      <c r="AI27" s="226" t="s">
        <v>103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05">
        <v>159900</v>
      </c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>
        <v>74818.92</v>
      </c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>
        <f>AZ27-BW27</f>
        <v>85081.08</v>
      </c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6"/>
      <c r="DI27" s="30"/>
    </row>
    <row r="28" spans="1:143" ht="114" customHeight="1">
      <c r="A28" s="190" t="s">
        <v>105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202" t="s">
        <v>211</v>
      </c>
      <c r="AD28" s="203"/>
      <c r="AE28" s="203"/>
      <c r="AF28" s="203"/>
      <c r="AG28" s="203"/>
      <c r="AH28" s="203"/>
      <c r="AI28" s="226" t="s">
        <v>104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05">
        <v>48300</v>
      </c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>
        <v>17718.87</v>
      </c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>
        <f>AZ28-BW28</f>
        <v>30581.13</v>
      </c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6"/>
      <c r="DI28" s="30">
        <f>AZ27+AZ28</f>
        <v>208200</v>
      </c>
      <c r="DO28" s="30">
        <f>BW27+BW28</f>
        <v>92537.79</v>
      </c>
      <c r="DX28" s="212">
        <f>CO27+CO28</f>
        <v>115662.21</v>
      </c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</row>
    <row r="29" spans="1:110" ht="96" customHeight="1" hidden="1">
      <c r="A29" s="190" t="s">
        <v>267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202" t="s">
        <v>211</v>
      </c>
      <c r="AD29" s="203"/>
      <c r="AE29" s="203"/>
      <c r="AF29" s="203"/>
      <c r="AG29" s="203"/>
      <c r="AH29" s="203"/>
      <c r="AI29" s="204" t="s">
        <v>268</v>
      </c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5">
        <v>0</v>
      </c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>
        <v>0</v>
      </c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 t="s">
        <v>307</v>
      </c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6"/>
    </row>
    <row r="30" spans="1:110" ht="96.75" customHeight="1">
      <c r="A30" s="190" t="s">
        <v>406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202" t="s">
        <v>211</v>
      </c>
      <c r="AD30" s="203"/>
      <c r="AE30" s="203"/>
      <c r="AF30" s="203"/>
      <c r="AG30" s="203"/>
      <c r="AH30" s="203"/>
      <c r="AI30" s="204" t="s">
        <v>281</v>
      </c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5">
        <v>5000</v>
      </c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 t="s">
        <v>307</v>
      </c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>
        <f>AZ30</f>
        <v>5000</v>
      </c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6"/>
    </row>
    <row r="31" spans="1:111" s="15" customFormat="1" ht="99.75" customHeight="1">
      <c r="A31" s="190" t="s">
        <v>407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79" t="s">
        <v>211</v>
      </c>
      <c r="AD31" s="180"/>
      <c r="AE31" s="180"/>
      <c r="AF31" s="180"/>
      <c r="AG31" s="180"/>
      <c r="AH31" s="181"/>
      <c r="AI31" s="182" t="s">
        <v>282</v>
      </c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5">
        <v>5000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85" t="s">
        <v>307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7"/>
      <c r="CO31" s="185">
        <f>AZ31</f>
        <v>5000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236"/>
      <c r="DG31" s="32"/>
    </row>
    <row r="32" spans="1:111" ht="22.5" customHeight="1" hidden="1">
      <c r="A32" s="43" t="s">
        <v>97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0" t="s">
        <v>211</v>
      </c>
      <c r="AD32" s="231"/>
      <c r="AE32" s="231"/>
      <c r="AF32" s="231"/>
      <c r="AG32" s="231"/>
      <c r="AH32" s="232"/>
      <c r="AI32" s="233" t="s">
        <v>106</v>
      </c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5"/>
      <c r="AZ32" s="227">
        <v>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>
        <v>0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205" t="s">
        <v>307</v>
      </c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6"/>
      <c r="DG32" s="31"/>
    </row>
    <row r="33" spans="1:110" s="15" customFormat="1" ht="108.75" customHeight="1" hidden="1">
      <c r="A33" s="190" t="s">
        <v>272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79" t="s">
        <v>211</v>
      </c>
      <c r="AD33" s="180"/>
      <c r="AE33" s="180"/>
      <c r="AF33" s="180"/>
      <c r="AG33" s="180"/>
      <c r="AH33" s="181"/>
      <c r="AI33" s="182" t="s">
        <v>283</v>
      </c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4"/>
      <c r="AZ33" s="185">
        <v>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85" t="s">
        <v>307</v>
      </c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7"/>
      <c r="CO33" s="205">
        <f>AZ33</f>
        <v>0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6"/>
    </row>
    <row r="34" spans="1:119" ht="79.5" customHeight="1">
      <c r="A34" s="190" t="s">
        <v>408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230" t="s">
        <v>211</v>
      </c>
      <c r="AD34" s="231"/>
      <c r="AE34" s="231"/>
      <c r="AF34" s="231"/>
      <c r="AG34" s="231"/>
      <c r="AH34" s="232"/>
      <c r="AI34" s="233" t="s">
        <v>284</v>
      </c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5"/>
      <c r="AZ34" s="185">
        <v>956100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662657.25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205">
        <f>AZ34-BW34</f>
        <v>293442.75</v>
      </c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6"/>
      <c r="DG34" s="18"/>
      <c r="DI34" s="30"/>
      <c r="DO34" s="30"/>
    </row>
    <row r="35" spans="1:111" ht="82.5" customHeight="1">
      <c r="A35" s="190" t="s">
        <v>409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230" t="s">
        <v>211</v>
      </c>
      <c r="AD35" s="231"/>
      <c r="AE35" s="231"/>
      <c r="AF35" s="231"/>
      <c r="AG35" s="231"/>
      <c r="AH35" s="232"/>
      <c r="AI35" s="233" t="s">
        <v>285</v>
      </c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5"/>
      <c r="AZ35" s="185">
        <v>233000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7"/>
      <c r="BW35" s="227">
        <v>135716.64</v>
      </c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9"/>
      <c r="CO35" s="205">
        <f>AZ35-BW35</f>
        <v>97283.35999999999</v>
      </c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6"/>
      <c r="DG35" s="18"/>
    </row>
    <row r="36" spans="1:111" ht="85.5" customHeight="1">
      <c r="A36" s="190" t="s">
        <v>410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230" t="s">
        <v>211</v>
      </c>
      <c r="AD36" s="231"/>
      <c r="AE36" s="231"/>
      <c r="AF36" s="231"/>
      <c r="AG36" s="231"/>
      <c r="AH36" s="232"/>
      <c r="AI36" s="233" t="s">
        <v>286</v>
      </c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5"/>
      <c r="AZ36" s="185">
        <v>3000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7"/>
      <c r="BW36" s="227" t="s">
        <v>307</v>
      </c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9"/>
      <c r="CO36" s="205">
        <f aca="true" t="shared" si="1" ref="CO36:CO44">AZ36</f>
        <v>3000</v>
      </c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6"/>
      <c r="DG36" s="18"/>
    </row>
    <row r="37" spans="1:111" ht="82.5" customHeight="1">
      <c r="A37" s="190" t="s">
        <v>411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230" t="s">
        <v>211</v>
      </c>
      <c r="AD37" s="231"/>
      <c r="AE37" s="231"/>
      <c r="AF37" s="231"/>
      <c r="AG37" s="231"/>
      <c r="AH37" s="232"/>
      <c r="AI37" s="233" t="s">
        <v>287</v>
      </c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5"/>
      <c r="AZ37" s="185">
        <v>492335.64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7"/>
      <c r="BW37" s="227">
        <v>364503.06</v>
      </c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9"/>
      <c r="CO37" s="205">
        <f>AZ37-BW37</f>
        <v>127832.58000000002</v>
      </c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6"/>
      <c r="DG37" s="18"/>
    </row>
    <row r="38" spans="1:111" ht="111" customHeight="1">
      <c r="A38" s="43" t="s">
        <v>412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79" t="s">
        <v>211</v>
      </c>
      <c r="AD38" s="180"/>
      <c r="AE38" s="180"/>
      <c r="AF38" s="180"/>
      <c r="AG38" s="180"/>
      <c r="AH38" s="181"/>
      <c r="AI38" s="182" t="s">
        <v>387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4"/>
      <c r="AZ38" s="185">
        <v>490000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7"/>
      <c r="BW38" s="185">
        <v>489789.26</v>
      </c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7"/>
      <c r="CO38" s="188">
        <f>AZ38-BW38</f>
        <v>210.7399999999907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  <c r="DG38" s="18"/>
    </row>
    <row r="39" spans="1:111" ht="96.75" customHeight="1">
      <c r="A39" s="43" t="s">
        <v>413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79" t="s">
        <v>211</v>
      </c>
      <c r="AD39" s="180"/>
      <c r="AE39" s="180"/>
      <c r="AF39" s="180"/>
      <c r="AG39" s="180"/>
      <c r="AH39" s="181"/>
      <c r="AI39" s="182" t="s">
        <v>388</v>
      </c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4"/>
      <c r="AZ39" s="185">
        <v>15019500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7"/>
      <c r="BW39" s="185" t="s">
        <v>307</v>
      </c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7"/>
      <c r="CO39" s="188">
        <f t="shared" si="1"/>
        <v>15019500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  <c r="DG39" s="18"/>
    </row>
    <row r="40" spans="1:111" ht="68.25" customHeight="1">
      <c r="A40" s="43" t="s">
        <v>432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79" t="s">
        <v>211</v>
      </c>
      <c r="AD40" s="180"/>
      <c r="AE40" s="180"/>
      <c r="AF40" s="180"/>
      <c r="AG40" s="180"/>
      <c r="AH40" s="181"/>
      <c r="AI40" s="182" t="s">
        <v>431</v>
      </c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4"/>
      <c r="AZ40" s="185">
        <v>98000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5" t="s">
        <v>307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7"/>
      <c r="CO40" s="188">
        <f>AZ40</f>
        <v>98000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G40" s="18"/>
    </row>
    <row r="41" spans="1:111" ht="87" customHeight="1">
      <c r="A41" s="43" t="s">
        <v>427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79" t="s">
        <v>211</v>
      </c>
      <c r="AD41" s="180"/>
      <c r="AE41" s="180"/>
      <c r="AF41" s="180"/>
      <c r="AG41" s="180"/>
      <c r="AH41" s="181"/>
      <c r="AI41" s="182" t="s">
        <v>428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4"/>
      <c r="AZ41" s="185">
        <v>305000</v>
      </c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7"/>
      <c r="BW41" s="185" t="s">
        <v>307</v>
      </c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7"/>
      <c r="CO41" s="188">
        <f>AZ41</f>
        <v>305000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  <c r="DG41" s="18"/>
    </row>
    <row r="42" spans="1:110" ht="87.75" customHeight="1">
      <c r="A42" s="190" t="s">
        <v>414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230" t="s">
        <v>211</v>
      </c>
      <c r="AD42" s="231"/>
      <c r="AE42" s="231"/>
      <c r="AF42" s="231"/>
      <c r="AG42" s="231"/>
      <c r="AH42" s="232"/>
      <c r="AI42" s="233" t="s">
        <v>389</v>
      </c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5"/>
      <c r="AZ42" s="185">
        <v>41000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227">
        <v>30500</v>
      </c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9"/>
      <c r="CO42" s="205">
        <f>AZ42-BW42</f>
        <v>10500</v>
      </c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6"/>
    </row>
    <row r="43" spans="1:110" ht="110.25" customHeight="1">
      <c r="A43" s="190" t="s">
        <v>420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202" t="s">
        <v>211</v>
      </c>
      <c r="AD43" s="203"/>
      <c r="AE43" s="203"/>
      <c r="AF43" s="203"/>
      <c r="AG43" s="203"/>
      <c r="AH43" s="203"/>
      <c r="AI43" s="204" t="s">
        <v>288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188">
        <v>16000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05" t="s">
        <v>307</v>
      </c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>
        <f t="shared" si="1"/>
        <v>16000</v>
      </c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6"/>
    </row>
    <row r="44" spans="1:110" ht="108.75" customHeight="1">
      <c r="A44" s="190" t="s">
        <v>415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202" t="s">
        <v>211</v>
      </c>
      <c r="AD44" s="203"/>
      <c r="AE44" s="203"/>
      <c r="AF44" s="203"/>
      <c r="AG44" s="203"/>
      <c r="AH44" s="203"/>
      <c r="AI44" s="204" t="s">
        <v>390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188">
        <v>2000</v>
      </c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205" t="s">
        <v>307</v>
      </c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>
        <f t="shared" si="1"/>
        <v>2000</v>
      </c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6"/>
    </row>
    <row r="45" spans="1:110" s="15" customFormat="1" ht="98.25" customHeight="1">
      <c r="A45" s="190" t="s">
        <v>273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224" t="s">
        <v>211</v>
      </c>
      <c r="AD45" s="225"/>
      <c r="AE45" s="225"/>
      <c r="AF45" s="225"/>
      <c r="AG45" s="225"/>
      <c r="AH45" s="225"/>
      <c r="AI45" s="226" t="s">
        <v>289</v>
      </c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188">
        <v>3597100</v>
      </c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>
        <v>2601888.12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205">
        <f>AZ45-BW45</f>
        <v>995211.8799999999</v>
      </c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6"/>
    </row>
    <row r="46" spans="1:113" s="15" customFormat="1" ht="68.25" customHeight="1">
      <c r="A46" s="190" t="s">
        <v>423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224" t="s">
        <v>211</v>
      </c>
      <c r="AD46" s="225"/>
      <c r="AE46" s="225"/>
      <c r="AF46" s="225"/>
      <c r="AG46" s="225"/>
      <c r="AH46" s="225"/>
      <c r="AI46" s="226" t="s">
        <v>424</v>
      </c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188">
        <v>109000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>
        <v>109000</v>
      </c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205">
        <f>AZ46</f>
        <v>109000</v>
      </c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6"/>
      <c r="DI46" s="41">
        <f>BW45+BW46</f>
        <v>2710888.12</v>
      </c>
    </row>
    <row r="47" spans="1:110" s="15" customFormat="1" ht="85.5" customHeight="1" hidden="1">
      <c r="A47" s="190" t="s">
        <v>355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224" t="s">
        <v>211</v>
      </c>
      <c r="AD47" s="225"/>
      <c r="AE47" s="225"/>
      <c r="AF47" s="225"/>
      <c r="AG47" s="225"/>
      <c r="AH47" s="225"/>
      <c r="AI47" s="226" t="s">
        <v>354</v>
      </c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188">
        <v>0</v>
      </c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>
        <v>0</v>
      </c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205">
        <f>AZ47-BW47</f>
        <v>0</v>
      </c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6"/>
    </row>
    <row r="48" spans="1:110" s="15" customFormat="1" ht="85.5" customHeight="1" hidden="1">
      <c r="A48" s="190" t="s">
        <v>367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224" t="s">
        <v>211</v>
      </c>
      <c r="AD48" s="225"/>
      <c r="AE48" s="225"/>
      <c r="AF48" s="225"/>
      <c r="AG48" s="225"/>
      <c r="AH48" s="225"/>
      <c r="AI48" s="226" t="s">
        <v>365</v>
      </c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188">
        <v>0</v>
      </c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>
        <v>0</v>
      </c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205" t="s">
        <v>307</v>
      </c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6"/>
    </row>
    <row r="49" spans="1:113" s="15" customFormat="1" ht="146.25" customHeight="1">
      <c r="A49" s="190" t="s">
        <v>392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224" t="s">
        <v>211</v>
      </c>
      <c r="AD49" s="225"/>
      <c r="AE49" s="225"/>
      <c r="AF49" s="225"/>
      <c r="AG49" s="225"/>
      <c r="AH49" s="225"/>
      <c r="AI49" s="226" t="s">
        <v>391</v>
      </c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188">
        <v>64000</v>
      </c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>
        <v>42673.52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205">
        <f>AZ49-BW49</f>
        <v>21326.480000000003</v>
      </c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6"/>
      <c r="DI49" s="41"/>
    </row>
    <row r="50" spans="1:110" ht="75" customHeight="1" thickBot="1">
      <c r="A50" s="190" t="s">
        <v>416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1" t="s">
        <v>211</v>
      </c>
      <c r="AD50" s="192"/>
      <c r="AE50" s="192"/>
      <c r="AF50" s="192"/>
      <c r="AG50" s="192"/>
      <c r="AH50" s="193"/>
      <c r="AI50" s="194" t="s">
        <v>290</v>
      </c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6"/>
      <c r="AZ50" s="197">
        <v>5000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9"/>
      <c r="BW50" s="197" t="s">
        <v>307</v>
      </c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9"/>
      <c r="CO50" s="200">
        <f>AZ50</f>
        <v>5000</v>
      </c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1"/>
    </row>
    <row r="51" spans="1:110" ht="56.25" customHeight="1" thickBot="1">
      <c r="A51" s="43" t="s">
        <v>425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91" t="s">
        <v>211</v>
      </c>
      <c r="AD51" s="192"/>
      <c r="AE51" s="192"/>
      <c r="AF51" s="192"/>
      <c r="AG51" s="192"/>
      <c r="AH51" s="193"/>
      <c r="AI51" s="194" t="s">
        <v>422</v>
      </c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6"/>
      <c r="AZ51" s="257">
        <v>500</v>
      </c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9"/>
      <c r="BW51" s="197">
        <v>26.32</v>
      </c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9"/>
      <c r="CO51" s="200">
        <f>AZ51-BW51</f>
        <v>473.68</v>
      </c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1"/>
    </row>
    <row r="52" spans="1:110" ht="87.75" customHeight="1" thickBot="1">
      <c r="A52" s="190" t="s">
        <v>394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1" t="s">
        <v>211</v>
      </c>
      <c r="AD52" s="192"/>
      <c r="AE52" s="192"/>
      <c r="AF52" s="192"/>
      <c r="AG52" s="192"/>
      <c r="AH52" s="193"/>
      <c r="AI52" s="194" t="s">
        <v>393</v>
      </c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6"/>
      <c r="AZ52" s="197">
        <v>47370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9"/>
      <c r="BW52" s="197">
        <v>36635</v>
      </c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9"/>
      <c r="CO52" s="200">
        <f>AZ52-BW52</f>
        <v>10735</v>
      </c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1"/>
    </row>
    <row r="53" spans="1:110" ht="7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8"/>
      <c r="AD53" s="19"/>
      <c r="AE53" s="19"/>
      <c r="AF53" s="19"/>
      <c r="AG53" s="19"/>
      <c r="AH53" s="18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23" ht="22.5" customHeight="1" thickBot="1">
      <c r="A54" s="190" t="s">
        <v>236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214" t="s">
        <v>212</v>
      </c>
      <c r="AD54" s="215"/>
      <c r="AE54" s="215"/>
      <c r="AF54" s="215"/>
      <c r="AG54" s="215"/>
      <c r="AH54" s="216"/>
      <c r="AI54" s="217" t="s">
        <v>204</v>
      </c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9"/>
      <c r="AZ54" s="220">
        <f>'стр.1'!BC13-Лист1!AZ5</f>
        <v>-50305.640000000596</v>
      </c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0">
        <f>'стр.1'!BW13-Лист1!BW5</f>
        <v>-93458.73000000045</v>
      </c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0" t="s">
        <v>204</v>
      </c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3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</row>
  </sheetData>
  <sheetProtection/>
  <mergeCells count="310">
    <mergeCell ref="A41:AB41"/>
    <mergeCell ref="AC41:AH41"/>
    <mergeCell ref="AI41:AY41"/>
    <mergeCell ref="AZ41:BV41"/>
    <mergeCell ref="BW41:CN41"/>
    <mergeCell ref="CO41:DF41"/>
    <mergeCell ref="A51:AB51"/>
    <mergeCell ref="AC51:AH51"/>
    <mergeCell ref="AI51:AY51"/>
    <mergeCell ref="AZ51:BV51"/>
    <mergeCell ref="BW51:CN51"/>
    <mergeCell ref="CO51:DF51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AZ47:BV47"/>
    <mergeCell ref="BW47:CN47"/>
    <mergeCell ref="CO47:DF47"/>
    <mergeCell ref="A46:AB46"/>
    <mergeCell ref="AC46:AH46"/>
    <mergeCell ref="AI46:AY46"/>
    <mergeCell ref="AZ46:BV46"/>
    <mergeCell ref="BW46:CN46"/>
    <mergeCell ref="CO46:DF46"/>
    <mergeCell ref="AI29:AY29"/>
    <mergeCell ref="AZ29:BV29"/>
    <mergeCell ref="A49:AB49"/>
    <mergeCell ref="AC49:AH49"/>
    <mergeCell ref="AI49:AY49"/>
    <mergeCell ref="AZ49:BV49"/>
    <mergeCell ref="AI42:AY42"/>
    <mergeCell ref="AZ42:BV42"/>
    <mergeCell ref="A43:AB43"/>
    <mergeCell ref="AC43:AH4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DI54:DS54"/>
    <mergeCell ref="BW52:CN52"/>
    <mergeCell ref="CO52:DF52"/>
    <mergeCell ref="BW54:CN54"/>
    <mergeCell ref="CO54:DF54"/>
    <mergeCell ref="BW49:CN49"/>
    <mergeCell ref="CO49:DF49"/>
    <mergeCell ref="DY13:EL13"/>
    <mergeCell ref="DX28:EM28"/>
    <mergeCell ref="A52:AB52"/>
    <mergeCell ref="A54:AB54"/>
    <mergeCell ref="AC54:AH54"/>
    <mergeCell ref="AI54:AY54"/>
    <mergeCell ref="AZ54:BV54"/>
    <mergeCell ref="AC52:AH52"/>
    <mergeCell ref="AI52:AY52"/>
    <mergeCell ref="AZ52:BV52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4:AB44"/>
    <mergeCell ref="AC44:AH44"/>
    <mergeCell ref="AI44:AY44"/>
    <mergeCell ref="AZ44:BV44"/>
    <mergeCell ref="BW44:CN44"/>
    <mergeCell ref="CO44:DF44"/>
    <mergeCell ref="A50:AB50"/>
    <mergeCell ref="AC50:AH50"/>
    <mergeCell ref="AI50:AY50"/>
    <mergeCell ref="AZ50:BV50"/>
    <mergeCell ref="BW50:CN50"/>
    <mergeCell ref="CO50:DF50"/>
    <mergeCell ref="A40:AB40"/>
    <mergeCell ref="AC40:AH40"/>
    <mergeCell ref="AI40:AY40"/>
    <mergeCell ref="AZ40:BV40"/>
    <mergeCell ref="BW40:CN40"/>
    <mergeCell ref="CO40:DF40"/>
  </mergeCells>
  <printOptions/>
  <pageMargins left="0.75" right="0.2" top="0.62" bottom="0.26" header="0.5" footer="0.24"/>
  <pageSetup horizontalDpi="600" verticalDpi="600" orientation="portrait" paperSize="9" scale="45" r:id="rId1"/>
  <rowBreaks count="1" manualBreakCount="1">
    <brk id="2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0">
      <selection activeCell="CO33" sqref="CO33:DF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342" t="s">
        <v>303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</row>
    <row r="3" spans="1:110" ht="54" customHeight="1">
      <c r="A3" s="335" t="s">
        <v>198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199</v>
      </c>
      <c r="AD3" s="329"/>
      <c r="AE3" s="329"/>
      <c r="AF3" s="329"/>
      <c r="AG3" s="329"/>
      <c r="AH3" s="329"/>
      <c r="AI3" s="329" t="s">
        <v>304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 t="s">
        <v>239</v>
      </c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 t="s">
        <v>200</v>
      </c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 t="s">
        <v>201</v>
      </c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30"/>
    </row>
    <row r="4" spans="1:110" s="9" customFormat="1" ht="12" customHeight="1" thickBot="1">
      <c r="A4" s="336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16">
        <v>2</v>
      </c>
      <c r="AD4" s="316"/>
      <c r="AE4" s="316"/>
      <c r="AF4" s="316"/>
      <c r="AG4" s="316"/>
      <c r="AH4" s="316"/>
      <c r="AI4" s="316">
        <v>3</v>
      </c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>
        <v>4</v>
      </c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>
        <v>5</v>
      </c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>
        <v>6</v>
      </c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24"/>
    </row>
    <row r="5" spans="1:110" ht="22.5" customHeight="1">
      <c r="A5" s="338" t="s">
        <v>174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40" t="s">
        <v>235</v>
      </c>
      <c r="AD5" s="333"/>
      <c r="AE5" s="333"/>
      <c r="AF5" s="333"/>
      <c r="AG5" s="333"/>
      <c r="AH5" s="333"/>
      <c r="AI5" s="333" t="s">
        <v>204</v>
      </c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25">
        <f>AZ29</f>
        <v>50305.640000000596</v>
      </c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5">
        <f>BW6+BW29</f>
        <v>93458.73000000045</v>
      </c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5">
        <f>BW5-AZ5</f>
        <v>43153.08999999985</v>
      </c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34"/>
    </row>
    <row r="6" spans="1:110" ht="12" customHeight="1">
      <c r="A6" s="296" t="s">
        <v>202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7"/>
      <c r="AC6" s="307" t="s">
        <v>214</v>
      </c>
      <c r="AD6" s="290"/>
      <c r="AE6" s="290"/>
      <c r="AF6" s="290"/>
      <c r="AG6" s="290"/>
      <c r="AH6" s="291"/>
      <c r="AI6" s="289" t="s">
        <v>204</v>
      </c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1"/>
      <c r="AZ6" s="317" t="s">
        <v>307</v>
      </c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317">
        <f>BW11</f>
        <v>1000000</v>
      </c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1"/>
      <c r="CO6" s="317">
        <f>-BW6</f>
        <v>-1000000</v>
      </c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31"/>
    </row>
    <row r="7" spans="1:110" ht="22.5" customHeight="1">
      <c r="A7" s="304" t="s">
        <v>175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5"/>
      <c r="AC7" s="308"/>
      <c r="AD7" s="276"/>
      <c r="AE7" s="276"/>
      <c r="AF7" s="276"/>
      <c r="AG7" s="276"/>
      <c r="AH7" s="293"/>
      <c r="AI7" s="292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93"/>
      <c r="AZ7" s="322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323"/>
      <c r="BW7" s="322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323"/>
      <c r="CO7" s="322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332"/>
    </row>
    <row r="8" spans="1:110" ht="15" customHeight="1">
      <c r="A8" s="302" t="s">
        <v>213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3"/>
      <c r="AC8" s="307" t="s">
        <v>214</v>
      </c>
      <c r="AD8" s="290"/>
      <c r="AE8" s="290"/>
      <c r="AF8" s="290"/>
      <c r="AG8" s="290"/>
      <c r="AH8" s="291"/>
      <c r="AI8" s="289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1"/>
      <c r="AZ8" s="317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27"/>
      <c r="BW8" s="317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27"/>
      <c r="CO8" s="317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</row>
    <row r="9" spans="1:110" ht="57.75" customHeight="1" hidden="1">
      <c r="A9" s="309" t="s">
        <v>318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10"/>
      <c r="AC9" s="308"/>
      <c r="AD9" s="276"/>
      <c r="AE9" s="276"/>
      <c r="AF9" s="276"/>
      <c r="AG9" s="276"/>
      <c r="AH9" s="293"/>
      <c r="AI9" s="292" t="s">
        <v>121</v>
      </c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93"/>
      <c r="AZ9" s="313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28"/>
      <c r="BW9" s="313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28"/>
      <c r="CO9" s="313" t="s">
        <v>307</v>
      </c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5"/>
    </row>
    <row r="10" spans="1:110" ht="56.25" customHeight="1" hidden="1">
      <c r="A10" s="311" t="s">
        <v>327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2"/>
      <c r="AC10" s="283" t="s">
        <v>328</v>
      </c>
      <c r="AD10" s="282"/>
      <c r="AE10" s="282"/>
      <c r="AF10" s="282"/>
      <c r="AG10" s="282"/>
      <c r="AH10" s="282"/>
      <c r="AI10" s="282" t="s">
        <v>329</v>
      </c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 t="s">
        <v>307</v>
      </c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306"/>
    </row>
    <row r="11" spans="1:110" ht="62.25" customHeight="1">
      <c r="A11" s="300" t="s">
        <v>318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283" t="s">
        <v>421</v>
      </c>
      <c r="AD11" s="282"/>
      <c r="AE11" s="282"/>
      <c r="AF11" s="282"/>
      <c r="AG11" s="282"/>
      <c r="AH11" s="282"/>
      <c r="AI11" s="282" t="s">
        <v>121</v>
      </c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4">
        <v>1000000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>
        <v>1000000</v>
      </c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 t="s">
        <v>307</v>
      </c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306"/>
    </row>
    <row r="12" spans="1:110" ht="69" customHeight="1">
      <c r="A12" s="300" t="s">
        <v>327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283" t="s">
        <v>328</v>
      </c>
      <c r="AD12" s="282"/>
      <c r="AE12" s="282"/>
      <c r="AF12" s="282"/>
      <c r="AG12" s="282"/>
      <c r="AH12" s="282"/>
      <c r="AI12" s="282" t="s">
        <v>329</v>
      </c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4">
        <v>-1000000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 t="s">
        <v>307</v>
      </c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>
        <f>AZ12</f>
        <v>-1000000</v>
      </c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306"/>
    </row>
    <row r="13" spans="1:110" ht="1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6"/>
      <c r="AC13" s="283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72" t="s">
        <v>307</v>
      </c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 t="s">
        <v>307</v>
      </c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 t="s">
        <v>307</v>
      </c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3"/>
    </row>
    <row r="14" spans="1:110" ht="1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6"/>
      <c r="AC14" s="283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72" t="s">
        <v>307</v>
      </c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 t="s">
        <v>307</v>
      </c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 t="s">
        <v>307</v>
      </c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3"/>
    </row>
    <row r="15" spans="1:110" ht="1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6"/>
      <c r="AC15" s="283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72" t="s">
        <v>307</v>
      </c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 t="s">
        <v>307</v>
      </c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 t="s">
        <v>307</v>
      </c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3"/>
    </row>
    <row r="16" spans="1:110" ht="15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6"/>
      <c r="AC16" s="283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72" t="s">
        <v>307</v>
      </c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 t="s">
        <v>307</v>
      </c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 t="s">
        <v>307</v>
      </c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3"/>
    </row>
    <row r="17" spans="1:110" ht="1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6"/>
      <c r="AC17" s="283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 t="s">
        <v>307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 t="s">
        <v>307</v>
      </c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3"/>
    </row>
    <row r="18" spans="1:110" ht="1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6"/>
      <c r="AC18" s="283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72" t="s">
        <v>307</v>
      </c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 t="s">
        <v>307</v>
      </c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307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3"/>
    </row>
    <row r="19" spans="1:110" ht="1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6"/>
      <c r="AC19" s="283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72" t="s">
        <v>307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 t="s">
        <v>307</v>
      </c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 t="s">
        <v>307</v>
      </c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3"/>
    </row>
    <row r="20" spans="1:110" ht="1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6"/>
      <c r="AC20" s="283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72" t="s">
        <v>307</v>
      </c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 t="s">
        <v>307</v>
      </c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 t="s">
        <v>307</v>
      </c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3"/>
    </row>
    <row r="21" spans="1:110" ht="15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3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72" t="s">
        <v>307</v>
      </c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 t="s">
        <v>307</v>
      </c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 t="s">
        <v>307</v>
      </c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</row>
    <row r="22" spans="1:110" ht="22.5" customHeight="1">
      <c r="A22" s="294" t="s">
        <v>176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5"/>
      <c r="AC22" s="283" t="s">
        <v>215</v>
      </c>
      <c r="AD22" s="282"/>
      <c r="AE22" s="282"/>
      <c r="AF22" s="282"/>
      <c r="AG22" s="282"/>
      <c r="AH22" s="282"/>
      <c r="AI22" s="282" t="s">
        <v>204</v>
      </c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72" t="s">
        <v>307</v>
      </c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 t="s">
        <v>307</v>
      </c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 t="s">
        <v>307</v>
      </c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3"/>
    </row>
    <row r="23" spans="1:110" ht="12" customHeight="1">
      <c r="A23" s="296" t="s">
        <v>213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7"/>
      <c r="AC23" s="307"/>
      <c r="AD23" s="290"/>
      <c r="AE23" s="290"/>
      <c r="AF23" s="290"/>
      <c r="AG23" s="290"/>
      <c r="AH23" s="291"/>
      <c r="AI23" s="289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1"/>
      <c r="AZ23" s="341" t="s">
        <v>307</v>
      </c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1"/>
      <c r="BW23" s="341" t="s">
        <v>307</v>
      </c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1"/>
      <c r="CO23" s="341" t="s">
        <v>307</v>
      </c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31"/>
    </row>
    <row r="24" spans="1:110" ht="1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9"/>
      <c r="AC24" s="308"/>
      <c r="AD24" s="276"/>
      <c r="AE24" s="276"/>
      <c r="AF24" s="276"/>
      <c r="AG24" s="276"/>
      <c r="AH24" s="293"/>
      <c r="AI24" s="292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93"/>
      <c r="AZ24" s="322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323"/>
      <c r="BW24" s="322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323"/>
      <c r="CO24" s="322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332"/>
    </row>
    <row r="25" spans="1:110" ht="15" customHeight="1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6"/>
      <c r="AC25" s="283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72" t="s">
        <v>307</v>
      </c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 t="s">
        <v>307</v>
      </c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 t="s">
        <v>307</v>
      </c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3"/>
    </row>
    <row r="26" spans="1:110" ht="1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6"/>
      <c r="AC26" s="283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72" t="s">
        <v>307</v>
      </c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 t="s">
        <v>307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 t="s">
        <v>307</v>
      </c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</row>
    <row r="27" spans="1:110" ht="15" customHeight="1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6"/>
      <c r="AC27" s="283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72" t="s">
        <v>307</v>
      </c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 t="s">
        <v>307</v>
      </c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307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3"/>
    </row>
    <row r="28" spans="1:110" ht="15" customHeight="1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6"/>
      <c r="AC28" s="283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72" t="s">
        <v>307</v>
      </c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 t="s">
        <v>307</v>
      </c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 t="s">
        <v>307</v>
      </c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3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3" t="s">
        <v>217</v>
      </c>
      <c r="AD29" s="282"/>
      <c r="AE29" s="282"/>
      <c r="AF29" s="282"/>
      <c r="AG29" s="282"/>
      <c r="AH29" s="282"/>
      <c r="AI29" s="282" t="s">
        <v>295</v>
      </c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4">
        <f>AZ30+AZ32</f>
        <v>50305.640000000596</v>
      </c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84">
        <f>BW30+BW32</f>
        <v>-906541.2699999996</v>
      </c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84">
        <f>AZ29-BW29</f>
        <v>956846.9100000001</v>
      </c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3"/>
    </row>
    <row r="30" spans="1:110" ht="21.75" customHeight="1">
      <c r="A30" s="287" t="s">
        <v>3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83" t="s">
        <v>218</v>
      </c>
      <c r="AD30" s="282"/>
      <c r="AE30" s="282"/>
      <c r="AF30" s="282"/>
      <c r="AG30" s="282"/>
      <c r="AH30" s="282"/>
      <c r="AI30" s="282" t="s">
        <v>293</v>
      </c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4">
        <v>-26946800</v>
      </c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349">
        <v>-8844832.76</v>
      </c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272" t="s">
        <v>204</v>
      </c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3"/>
    </row>
    <row r="31" spans="1:110" ht="1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1"/>
      <c r="AC31" s="262"/>
      <c r="AD31" s="263"/>
      <c r="AE31" s="263"/>
      <c r="AF31" s="263"/>
      <c r="AG31" s="263"/>
      <c r="AH31" s="264"/>
      <c r="AI31" s="265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4"/>
      <c r="AZ31" s="266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8"/>
      <c r="BW31" s="269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1"/>
      <c r="CO31" s="272" t="s">
        <v>204</v>
      </c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3"/>
    </row>
    <row r="32" spans="1:110" ht="24" customHeight="1" thickBot="1">
      <c r="A32" s="347" t="s">
        <v>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8"/>
      <c r="AC32" s="352" t="s">
        <v>219</v>
      </c>
      <c r="AD32" s="351"/>
      <c r="AE32" s="351"/>
      <c r="AF32" s="351"/>
      <c r="AG32" s="351"/>
      <c r="AH32" s="351"/>
      <c r="AI32" s="351" t="s">
        <v>294</v>
      </c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3">
        <v>26997105.64</v>
      </c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3">
        <v>7938291.49</v>
      </c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5" t="s">
        <v>204</v>
      </c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6"/>
    </row>
    <row r="33" spans="1:110" ht="15.7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  <c r="AC33" s="262"/>
      <c r="AD33" s="263"/>
      <c r="AE33" s="263"/>
      <c r="AF33" s="263"/>
      <c r="AG33" s="263"/>
      <c r="AH33" s="264"/>
      <c r="AI33" s="265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4"/>
      <c r="AZ33" s="266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8"/>
      <c r="BW33" s="269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1"/>
      <c r="CO33" s="272" t="s">
        <v>204</v>
      </c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3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0" t="s">
        <v>83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BD35" s="278" t="s">
        <v>185</v>
      </c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</row>
    <row r="36" spans="1:97" s="2" customFormat="1" ht="45.7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74" t="s">
        <v>220</v>
      </c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6"/>
      <c r="AZ36" s="6"/>
      <c r="BA36" s="6"/>
      <c r="BB36" s="6"/>
      <c r="BC36" s="6"/>
      <c r="BD36" s="274" t="s">
        <v>227</v>
      </c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0" t="s">
        <v>84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K38" s="278" t="s">
        <v>297</v>
      </c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</row>
    <row r="39" spans="1:104" s="6" customFormat="1" ht="27.75" customHeight="1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Z39" s="274" t="s">
        <v>220</v>
      </c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K39" s="274" t="s">
        <v>227</v>
      </c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0" t="s">
        <v>377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"/>
      <c r="AZ41" s="2"/>
      <c r="BA41" s="2"/>
      <c r="BB41" s="2"/>
      <c r="BC41" s="2"/>
      <c r="BD41" s="278" t="s">
        <v>82</v>
      </c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</row>
    <row r="42" spans="1:97" s="6" customFormat="1" ht="42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74" t="s">
        <v>220</v>
      </c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BD42" s="274" t="s">
        <v>227</v>
      </c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</row>
    <row r="43" s="2" customFormat="1" ht="11.25">
      <c r="AU43" s="8"/>
    </row>
    <row r="44" spans="1:39" s="2" customFormat="1" ht="11.25">
      <c r="A44" s="275" t="s">
        <v>228</v>
      </c>
      <c r="B44" s="275"/>
      <c r="C44" s="276" t="s">
        <v>426</v>
      </c>
      <c r="D44" s="276"/>
      <c r="E44" s="276"/>
      <c r="F44" s="276"/>
      <c r="G44" s="277" t="s">
        <v>228</v>
      </c>
      <c r="H44" s="277"/>
      <c r="I44" s="278" t="s">
        <v>429</v>
      </c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9">
        <v>2019</v>
      </c>
      <c r="AH44" s="279"/>
      <c r="AI44" s="279"/>
      <c r="AJ44" s="279"/>
      <c r="AK44" s="279"/>
      <c r="AL44" s="279"/>
      <c r="AM44" s="2" t="s">
        <v>210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2019-10-01T12:07:34Z</cp:lastPrinted>
  <dcterms:created xsi:type="dcterms:W3CDTF">2007-09-21T13:36:41Z</dcterms:created>
  <dcterms:modified xsi:type="dcterms:W3CDTF">2019-10-07T06:05:41Z</dcterms:modified>
  <cp:category/>
  <cp:version/>
  <cp:contentType/>
  <cp:contentStatus/>
</cp:coreProperties>
</file>