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'Лист1'!$A$1:$DF$56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<sst xmlns="http://schemas.openxmlformats.org/spreadsheetml/2006/main" count="895" uniqueCount="445">
  <si>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</si>
  <si>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</si>
  <si>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</si>
  <si>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</si>
  <si>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</si>
  <si>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</si>
  <si>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</si>
  <si>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</si>
  <si>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</si>
  <si>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</si>
  <si>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</si>
  <si>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</si>
  <si>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</si>
  <si>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</si>
  <si>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</si>
  <si>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</si>
  <si>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</si>
  <si>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</si>
  <si>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</si>
  <si>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</si>
  <si>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</si>
  <si>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</si>
  <si>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</si>
  <si>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</si>
  <si>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</si>
  <si>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</si>
  <si>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</si>
  <si>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</si>
  <si>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</si>
  <si>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</si>
  <si>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</si>
  <si>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</si>
  <si>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</si>
  <si>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</si>
  <si>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</si>
  <si>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</si>
  <si>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</si>
  <si>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</si>
  <si>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</si>
  <si>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</si>
  <si>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</si>
  <si>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</si>
  <si>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</si>
  <si>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</si>
  <si>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</si>
  <si>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</si>
  <si>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</si>
  <si>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</si>
  <si>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</si>
  <si>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</si>
  <si>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</si>
  <si>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</si>
  <si>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</si>
  <si>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</si>
  <si>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</si>
  <si>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</si>
  <si>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</si>
  <si>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</si>
  <si>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</si>
  <si>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</si>
  <si>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</si>
  <si>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</si>
  <si>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</si>
  <si>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</si>
  <si>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</si>
  <si>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</si>
  <si>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</si>
  <si>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</si>
  <si>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</si>
  <si>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</si>
  <si>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</si>
  <si>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</si>
  <si>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</si>
  <si>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</si>
  <si>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</si>
  <si>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</si>
  <si>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</si>
  <si>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</si>
  <si>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</si>
  <si>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</si>
  <si>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</si>
  <si>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</si>
  <si>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</si>
  <si>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</si>
  <si>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</si>
  <si>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</si>
  <si>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</si>
  <si>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</si>
  <si>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</si>
  <si>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</si>
  <si>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</si>
  <si>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</si>
  <si>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</si>
  <si>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</si>
  <si>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</si>
  <si>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</si>
  <si>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</si>
  <si>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</si>
  <si>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</si>
  <si>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</si>
  <si>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</si>
  <si>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</si>
  <si>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</si>
  <si>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</si>
  <si>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</si>
  <si>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</si>
  <si>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</si>
  <si>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</si>
  <si>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</si>
  <si>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</si>
  <si>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</si>
  <si>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</si>
  <si>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</si>
  <si>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</si>
  <si>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</si>
  <si>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</si>
  <si>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</si>
  <si>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</si>
  <si>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</si>
  <si>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</si>
  <si>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</si>
  <si>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</si>
  <si>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</si>
  <si>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</si>
  <si>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</si>
  <si>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</si>
  <si>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</si>
  <si>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</si>
  <si>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</si>
  <si>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</si>
  <si>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</si>
  <si>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</si>
  <si>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</si>
  <si>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</si>
  <si>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</si>
  <si>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</si>
  <si>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</si>
  <si>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</si>
  <si>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</si>
  <si>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</si>
  <si>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</si>
  <si>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</si>
  <si>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</si>
  <si>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</si>
  <si>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</si>
  <si>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</si>
  <si>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</si>
  <si>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</si>
  <si>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</si>
  <si>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</si>
  <si>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</si>
  <si>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</si>
  <si>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</si>
  <si>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</si>
  <si>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</si>
  <si>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</si>
  <si>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</si>
  <si>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</si>
  <si>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</si>
  <si>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</si>
  <si>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</si>
  <si>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</si>
  <si>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</si>
  <si>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</si>
  <si>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</si>
  <si>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</si>
  <si>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</si>
  <si>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</si>
  <si>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</si>
  <si>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</si>
  <si>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</si>
  <si>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</si>
  <si>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</si>
  <si>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</si>
  <si>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</si>
  <si>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</si>
  <si>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</si>
  <si>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</si>
  <si>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</si>
  <si>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</si>
  <si>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</si>
  <si>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</si>
  <si>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</si>
  <si>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</si>
  <si>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</si>
  <si>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</si>
  <si>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</si>
  <si>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</si>
  <si>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</si>
  <si>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</si>
  <si>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</si>
  <si>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</si>
  <si>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</si>
  <si>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</si>
  <si>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</si>
  <si>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</si>
  <si>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</si>
  <si>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</si>
  <si>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</si>
  <si>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</si>
  <si>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</si>
  <si>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</si>
  <si>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</si>
  <si>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</si>
  <si>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</si>
  <si>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</si>
  <si>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</si>
  <si>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</si>
  <si>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</si>
  <si>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</si>
  <si>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</si>
  <si>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</si>
  <si>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</si>
  <si>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</si>
  <si>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</si>
  <si>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</si>
  <si>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</si>
  <si>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</si>
  <si>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</si>
  <si>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</si>
  <si>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</si>
  <si>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</si>
  <si>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</si>
  <si>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</si>
  <si>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</si>
  <si>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</si>
  <si>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</si>
  <si>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</si>
  <si>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</si>
  <si>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</si>
  <si>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</si>
  <si>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</si>
  <si>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</si>
  <si>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</si>
  <si>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</si>
  <si>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</si>
  <si>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</si>
  <si>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</si>
  <si>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</si>
  <si>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</si>
  <si>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</si>
  <si>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</si>
  <si>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</si>
  <si>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</si>
  <si>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</si>
  <si>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</si>
  <si>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</si>
  <si>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</si>
  <si>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</si>
  <si>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</si>
  <si>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</si>
  <si>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</si>
  <si>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</si>
  <si>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</si>
  <si>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</si>
  <si>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</si>
  <si>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</si>
  <si>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</si>
  <si>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</si>
  <si>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</si>
  <si>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</si>
  <si>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</si>
  <si>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</si>
  <si>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</si>
  <si>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</si>
  <si>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</si>
  <si>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</si>
  <si>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</si>
  <si>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</si>
  <si>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</si>
  <si>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</si>
  <si>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</si>
  <si>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</si>
  <si>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</si>
  <si>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</si>
  <si>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</si>
  <si>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</si>
  <si>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</si>
  <si>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</si>
  <si>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</si>
  <si>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</si>
  <si>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</si>
  <si>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</si>
  <si>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</si>
  <si>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</si>
  <si>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</si>
  <si>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</si>
  <si>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</si>
  <si>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</si>
  <si>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</si>
  <si>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</si>
  <si>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</si>
  <si>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</si>
  <si>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</si>
  <si>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</si>
  <si>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</si>
  <si>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</si>
  <si>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</si>
  <si>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</si>
  <si>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</si>
  <si>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</si>
  <si>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</si>
  <si>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</si>
  <si>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</si>
  <si>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</si>
  <si>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</si>
  <si>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</si>
  <si>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</si>
  <si>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</si>
  <si>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</si>
  <si>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</si>
  <si>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</si>
  <si>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</si>
  <si>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</si>
  <si>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</si>
  <si>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</si>
  <si>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</si>
  <si>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</si>
  <si>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</si>
  <si>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</si>
  <si>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</si>
  <si>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</si>
  <si>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</si>
  <si>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</si>
  <si>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</si>
  <si>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</si>
  <si>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</si>
  <si>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</si>
  <si>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</si>
  <si>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</si>
  <si>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</si>
  <si>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</si>
  <si>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</si>
  <si>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</si>
  <si>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</si>
  <si>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</si>
  <si>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</si>
  <si>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</si>
  <si>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</si>
  <si>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</si>
  <si>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</si>
  <si>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</si>
  <si>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</si>
  <si>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</si>
  <si>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</si>
  <si>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</si>
  <si>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</si>
  <si>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</si>
  <si>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</si>
  <si>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</si>
  <si>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</si>
  <si>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</si>
  <si>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</si>
  <si>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</si>
  <si>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</si>
  <si>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</si>
  <si>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</si>
  <si>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</si>
  <si>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</si>
  <si>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</si>
  <si>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</si>
  <si>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</si>
  <si>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</si>
  <si>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</si>
  <si>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</si>
  <si>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</si>
  <si>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</si>
  <si>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</si>
  <si>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</si>
  <si>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</si>
  <si>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</si>
  <si>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</si>
  <si>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</si>
  <si>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</si>
  <si>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</si>
  <si>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</si>
  <si>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</si>
  <si>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</si>
  <si>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</si>
  <si>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</si>
  <si>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</si>
  <si>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</si>
  <si>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</si>
  <si>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</si>
  <si>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</si>
  <si>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</si>
  <si>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</si>
  <si>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</si>
  <si>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</si>
  <si>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</si>
  <si>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</si>
  <si>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</si>
  <si>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</si>
  <si>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</si>
  <si>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</si>
  <si>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</si>
  <si>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</si>
  <si>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</si>
  <si>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</si>
  <si>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</si>
  <si>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</si>
  <si>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</si>
  <si>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</si>
  <si>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</si>
  <si>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</si>
  <si>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</si>
  <si>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разработке проектной сметной документации по созданию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</si>
  <si>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</si>
  <si>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</si>
  <si>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</si>
  <si>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</si>
  <si>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</si>
  <si>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</si>
  <si>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прочих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</si>
  <si>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</si>
  <si>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</si>
  <si>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</si>
  <si>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</si>
  <si>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</si>
  <si>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</si>
  <si>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</si>
  <si>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</si>
  <si>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</si>
  <si>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</si>
  <si>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</si>
  <si>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</si>
  <si>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</si>
  <si>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</si>
  <si>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</si>
  <si>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951 0203 8990051180 129</t>
  </si>
  <si>
    <t>951 0203 8990051180 121</t>
  </si>
  <si>
    <t>951 0801 05100R5194 612</t>
  </si>
  <si>
    <t>Расходы на осуществление мероприятий по объекту "Благоустройство и ремонт Памятника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</si>
  <si>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</si>
  <si>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</si>
  <si>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</si>
  <si>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</si>
  <si>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</si>
  <si>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</si>
  <si>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</si>
  <si>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</t>
  </si>
  <si>
    <t>апреля</t>
  </si>
  <si>
    <t>01.04.2020</t>
  </si>
  <si>
    <t>02</t>
  </si>
  <si>
    <t>951 2 07 05030 10 0000 150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</si>
</sst>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8" borderId="38" xfId="0" applyNumberFormat="1" applyFont="1" applyFill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7" fillId="38" borderId="40" xfId="0" applyNumberFormat="1" applyFont="1" applyFill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5">
      <selection activeCell="CO163" sqref="CO163:DF163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225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201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152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226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205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441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422</v>
      </c>
      <c r="BS4" s="102"/>
      <c r="BT4" s="102"/>
      <c r="BU4" s="22" t="s">
        <v>206</v>
      </c>
      <c r="CD4" s="103" t="s">
        <v>202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442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203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303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295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305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296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304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297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122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344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204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227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195</v>
      </c>
      <c r="AD11" s="125"/>
      <c r="AE11" s="125"/>
      <c r="AF11" s="125"/>
      <c r="AG11" s="125"/>
      <c r="AH11" s="125"/>
      <c r="AI11" s="125" t="s">
        <v>300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234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196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197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228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199</v>
      </c>
      <c r="AD13" s="137"/>
      <c r="AE13" s="137"/>
      <c r="AF13" s="137"/>
      <c r="AG13" s="137"/>
      <c r="AH13" s="138"/>
      <c r="AI13" s="136" t="s">
        <v>200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10606200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2988608.05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7617591.95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198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340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199</v>
      </c>
      <c r="AD15" s="157"/>
      <c r="AE15" s="157"/>
      <c r="AF15" s="157"/>
      <c r="AG15" s="157"/>
      <c r="AH15" s="158"/>
      <c r="AI15" s="166" t="s">
        <v>286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BC16+BC32+BC72+BC89+BC100+BC38</f>
        <v>7018200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BW16+BW72+BW89+BW100+BW118+BW38+BW131</f>
        <v>900066.6199999999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6118133.38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236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199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1152200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194820.53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957379.47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237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199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1152200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194820.53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957379.47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199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1152200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194820.53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957379.47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199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1152200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192736.5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959463.5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199</v>
      </c>
      <c r="AD20" s="52"/>
      <c r="AE20" s="52"/>
      <c r="AF20" s="52"/>
      <c r="AG20" s="52"/>
      <c r="AH20" s="53"/>
      <c r="AI20" s="54" t="s">
        <v>348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302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2084.03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302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199</v>
      </c>
      <c r="AD21" s="52"/>
      <c r="AE21" s="52"/>
      <c r="AF21" s="52"/>
      <c r="AG21" s="52"/>
      <c r="AH21" s="53"/>
      <c r="AI21" s="54" t="s">
        <v>345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302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 hidden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199</v>
      </c>
      <c r="AD22" s="52"/>
      <c r="AE22" s="52"/>
      <c r="AF22" s="52"/>
      <c r="AG22" s="52"/>
      <c r="AH22" s="53"/>
      <c r="AI22" s="54" t="s">
        <v>163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302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0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302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199</v>
      </c>
      <c r="AD23" s="52"/>
      <c r="AE23" s="52"/>
      <c r="AF23" s="52"/>
      <c r="AG23" s="52"/>
      <c r="AH23" s="53"/>
      <c r="AI23" s="54" t="s">
        <v>265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302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302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 hidden="1">
      <c r="A24" s="63" t="s">
        <v>354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199</v>
      </c>
      <c r="AD24" s="66"/>
      <c r="AE24" s="66"/>
      <c r="AF24" s="66"/>
      <c r="AG24" s="66"/>
      <c r="AH24" s="67"/>
      <c r="AI24" s="68" t="s">
        <v>351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302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BW25+BW26</f>
        <v>0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302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 hidden="1">
      <c r="A25" s="43" t="s">
        <v>355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199</v>
      </c>
      <c r="AD25" s="46"/>
      <c r="AE25" s="46"/>
      <c r="AF25" s="46"/>
      <c r="AG25" s="46"/>
      <c r="AH25" s="46"/>
      <c r="AI25" s="46" t="s">
        <v>352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302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0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302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367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199</v>
      </c>
      <c r="AD26" s="46"/>
      <c r="AE26" s="46"/>
      <c r="AF26" s="46"/>
      <c r="AG26" s="46"/>
      <c r="AH26" s="46"/>
      <c r="AI26" s="46" t="s">
        <v>368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302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302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315" customHeight="1" hidden="1">
      <c r="A27" s="43" t="s">
        <v>364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199</v>
      </c>
      <c r="AD27" s="46"/>
      <c r="AE27" s="46"/>
      <c r="AF27" s="46"/>
      <c r="AG27" s="46"/>
      <c r="AH27" s="46"/>
      <c r="AI27" s="46" t="s">
        <v>363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302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302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 hidden="1">
      <c r="A28" s="63" t="s">
        <v>217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199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302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0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302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 hidden="1">
      <c r="A29" s="49" t="s">
        <v>141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199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302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0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302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199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302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302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 hidden="1">
      <c r="A31" s="49" t="s">
        <v>342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199</v>
      </c>
      <c r="AD31" s="46"/>
      <c r="AE31" s="46"/>
      <c r="AF31" s="46"/>
      <c r="AG31" s="46"/>
      <c r="AH31" s="46"/>
      <c r="AI31" s="46" t="s">
        <v>114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302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302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199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199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126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199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199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199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199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302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238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199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267800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109921.2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157878.8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199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199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167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199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302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136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199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302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167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199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302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199</v>
      </c>
      <c r="AD44" s="82"/>
      <c r="AE44" s="82"/>
      <c r="AF44" s="82"/>
      <c r="AG44" s="82"/>
      <c r="AH44" s="82"/>
      <c r="AI44" s="82" t="s">
        <v>168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302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199</v>
      </c>
      <c r="AD45" s="46"/>
      <c r="AE45" s="46"/>
      <c r="AF45" s="46"/>
      <c r="AG45" s="46"/>
      <c r="AH45" s="46"/>
      <c r="AI45" s="46" t="s">
        <v>157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302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199</v>
      </c>
      <c r="AD46" s="46"/>
      <c r="AE46" s="46"/>
      <c r="AF46" s="46"/>
      <c r="AG46" s="46"/>
      <c r="AH46" s="46"/>
      <c r="AI46" s="46" t="s">
        <v>251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302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176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199</v>
      </c>
      <c r="AD47" s="46"/>
      <c r="AE47" s="46"/>
      <c r="AF47" s="46"/>
      <c r="AG47" s="46"/>
      <c r="AH47" s="46"/>
      <c r="AI47" s="46" t="s">
        <v>177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302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199</v>
      </c>
      <c r="AD48" s="46"/>
      <c r="AE48" s="46"/>
      <c r="AF48" s="46"/>
      <c r="AG48" s="46"/>
      <c r="AH48" s="46"/>
      <c r="AI48" s="46" t="s">
        <v>173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302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335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199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199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302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199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302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199</v>
      </c>
      <c r="AD52" s="75"/>
      <c r="AE52" s="75"/>
      <c r="AF52" s="75"/>
      <c r="AG52" s="75"/>
      <c r="AH52" s="75"/>
      <c r="AI52" s="75" t="s">
        <v>134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302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179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199</v>
      </c>
      <c r="AD53" s="72"/>
      <c r="AE53" s="72"/>
      <c r="AF53" s="72"/>
      <c r="AG53" s="72"/>
      <c r="AH53" s="72"/>
      <c r="AI53" s="72" t="s">
        <v>158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302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199</v>
      </c>
      <c r="AD54" s="46"/>
      <c r="AE54" s="46"/>
      <c r="AF54" s="46"/>
      <c r="AG54" s="46"/>
      <c r="AH54" s="46"/>
      <c r="AI54" s="46" t="s">
        <v>159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302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199</v>
      </c>
      <c r="AD55" s="46"/>
      <c r="AE55" s="46"/>
      <c r="AF55" s="46"/>
      <c r="AG55" s="46"/>
      <c r="AH55" s="46"/>
      <c r="AI55" s="46" t="s">
        <v>178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302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199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302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199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302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199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302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239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199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267800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BW60</f>
        <v>109921.2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157878.8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39.75" customHeight="1">
      <c r="A60" s="63" t="s">
        <v>239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199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267800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BW61</f>
        <v>109921.2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157878.8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199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267800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109921.2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157878.8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 hidden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199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302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0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302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 hidden="1">
      <c r="A63" s="49" t="s">
        <v>356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199</v>
      </c>
      <c r="AD63" s="75"/>
      <c r="AE63" s="75"/>
      <c r="AF63" s="75"/>
      <c r="AG63" s="75"/>
      <c r="AH63" s="75"/>
      <c r="AI63" s="75" t="s">
        <v>353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302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0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302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199</v>
      </c>
      <c r="AD64" s="72"/>
      <c r="AE64" s="72"/>
      <c r="AF64" s="72"/>
      <c r="AG64" s="72"/>
      <c r="AH64" s="72"/>
      <c r="AI64" s="72" t="s">
        <v>160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302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199</v>
      </c>
      <c r="AD65" s="75"/>
      <c r="AE65" s="75"/>
      <c r="AF65" s="75"/>
      <c r="AG65" s="75"/>
      <c r="AH65" s="75"/>
      <c r="AI65" s="75" t="s">
        <v>162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302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199</v>
      </c>
      <c r="AD66" s="46"/>
      <c r="AE66" s="46"/>
      <c r="AF66" s="46"/>
      <c r="AG66" s="46"/>
      <c r="AH66" s="46"/>
      <c r="AI66" s="46" t="s">
        <v>188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302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199</v>
      </c>
      <c r="AD67" s="46"/>
      <c r="AE67" s="46"/>
      <c r="AF67" s="46"/>
      <c r="AG67" s="46"/>
      <c r="AH67" s="46"/>
      <c r="AI67" s="46" t="s">
        <v>189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302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199</v>
      </c>
      <c r="AD68" s="46"/>
      <c r="AE68" s="46"/>
      <c r="AF68" s="46"/>
      <c r="AG68" s="46"/>
      <c r="AH68" s="46"/>
      <c r="AI68" s="46" t="s">
        <v>306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302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199</v>
      </c>
      <c r="AD69" s="72"/>
      <c r="AE69" s="72"/>
      <c r="AF69" s="72"/>
      <c r="AG69" s="72"/>
      <c r="AH69" s="72"/>
      <c r="AI69" s="72" t="s">
        <v>160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302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199</v>
      </c>
      <c r="AD70" s="46"/>
      <c r="AE70" s="46"/>
      <c r="AF70" s="46"/>
      <c r="AG70" s="46"/>
      <c r="AH70" s="46"/>
      <c r="AI70" s="46" t="s">
        <v>162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302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199</v>
      </c>
      <c r="AD71" s="46"/>
      <c r="AE71" s="46"/>
      <c r="AF71" s="46"/>
      <c r="AG71" s="46"/>
      <c r="AH71" s="46"/>
      <c r="AI71" s="46" t="s">
        <v>188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302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199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5300000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518605.92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4781394.08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199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150000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5676.71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144323.29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199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150000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5676.71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144323.29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319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199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150000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5490.69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144509.31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320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199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302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186.02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302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199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302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199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5150000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512929.20999999996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4637070.79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148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199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1070000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407855.43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662144.5700000001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199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1070000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407855.43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662144.5700000001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318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199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1070000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407715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662285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199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302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140.43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302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199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4080000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105073.78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3974926.22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199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4080000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105073.78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3974926.22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314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199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4080000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102753.09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3977246.91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321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199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302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2320.69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302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199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302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302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138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293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302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243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199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20000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6810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13190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199</v>
      </c>
      <c r="AD90" s="75"/>
      <c r="AE90" s="75"/>
      <c r="AF90" s="75"/>
      <c r="AG90" s="75"/>
      <c r="AH90" s="75"/>
      <c r="AI90" s="75" t="s">
        <v>357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20000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6810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13190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199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20000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6810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13190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199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302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6810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302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199</v>
      </c>
      <c r="AD93" s="75"/>
      <c r="AE93" s="75"/>
      <c r="AF93" s="75"/>
      <c r="AG93" s="75"/>
      <c r="AH93" s="75"/>
      <c r="AI93" s="75" t="s">
        <v>113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302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307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199</v>
      </c>
      <c r="AD94" s="72"/>
      <c r="AE94" s="72"/>
      <c r="AF94" s="72"/>
      <c r="AG94" s="72"/>
      <c r="AH94" s="72"/>
      <c r="AI94" s="72" t="s">
        <v>308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105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199</v>
      </c>
      <c r="AD95" s="72"/>
      <c r="AE95" s="72"/>
      <c r="AF95" s="72"/>
      <c r="AG95" s="72"/>
      <c r="AH95" s="72"/>
      <c r="AI95" s="72" t="s">
        <v>309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310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199</v>
      </c>
      <c r="AD96" s="75"/>
      <c r="AE96" s="75"/>
      <c r="AF96" s="75"/>
      <c r="AG96" s="75"/>
      <c r="AH96" s="75"/>
      <c r="AI96" s="75" t="s">
        <v>311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302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106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199</v>
      </c>
      <c r="AD97" s="75"/>
      <c r="AE97" s="75"/>
      <c r="AF97" s="75"/>
      <c r="AG97" s="75"/>
      <c r="AH97" s="75"/>
      <c r="AI97" s="75" t="s">
        <v>337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302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312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199</v>
      </c>
      <c r="AD98" s="46"/>
      <c r="AE98" s="46"/>
      <c r="AF98" s="46"/>
      <c r="AG98" s="46"/>
      <c r="AH98" s="46"/>
      <c r="AI98" s="46" t="s">
        <v>338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302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312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199</v>
      </c>
      <c r="AD99" s="46"/>
      <c r="AE99" s="46"/>
      <c r="AF99" s="46"/>
      <c r="AG99" s="46"/>
      <c r="AH99" s="46"/>
      <c r="AI99" s="46" t="s">
        <v>325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302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244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199</v>
      </c>
      <c r="AD100" s="83"/>
      <c r="AE100" s="83"/>
      <c r="AF100" s="83"/>
      <c r="AG100" s="83"/>
      <c r="AH100" s="83"/>
      <c r="AI100" s="83" t="s">
        <v>186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69708.97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208491.03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156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199</v>
      </c>
      <c r="AD101" s="72"/>
      <c r="AE101" s="72"/>
      <c r="AF101" s="72"/>
      <c r="AG101" s="72"/>
      <c r="AH101" s="72"/>
      <c r="AI101" s="72" t="s">
        <v>187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278200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69708.97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208491.03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107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199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199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146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199</v>
      </c>
      <c r="AD104" s="72"/>
      <c r="AE104" s="72"/>
      <c r="AF104" s="72"/>
      <c r="AG104" s="72"/>
      <c r="AH104" s="72"/>
      <c r="AI104" s="72" t="s">
        <v>145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144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199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241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199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278200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69708.97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208491.03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2.5" customHeight="1">
      <c r="A107" s="49" t="s">
        <v>183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199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278200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69708.97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208491.03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8.25" customHeight="1" hidden="1">
      <c r="A108" s="63" t="s">
        <v>191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199</v>
      </c>
      <c r="AD108" s="72"/>
      <c r="AE108" s="72"/>
      <c r="AF108" s="72"/>
      <c r="AG108" s="72"/>
      <c r="AH108" s="72"/>
      <c r="AI108" s="72" t="s">
        <v>190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38.25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199</v>
      </c>
      <c r="AD109" s="72"/>
      <c r="AE109" s="72"/>
      <c r="AF109" s="72"/>
      <c r="AG109" s="72"/>
      <c r="AH109" s="72"/>
      <c r="AI109" s="72" t="s">
        <v>192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302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38.25" customHeight="1" hidden="1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199</v>
      </c>
      <c r="AD110" s="75"/>
      <c r="AE110" s="75"/>
      <c r="AF110" s="75"/>
      <c r="AG110" s="75"/>
      <c r="AH110" s="75"/>
      <c r="AI110" s="75" t="s">
        <v>193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302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326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199</v>
      </c>
      <c r="AD111" s="94"/>
      <c r="AE111" s="94"/>
      <c r="AF111" s="94"/>
      <c r="AG111" s="94"/>
      <c r="AH111" s="94"/>
      <c r="AI111" s="94" t="s">
        <v>254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38.25" customHeight="1" hidden="1">
      <c r="A112" s="63" t="s">
        <v>315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199</v>
      </c>
      <c r="AD112" s="72"/>
      <c r="AE112" s="72"/>
      <c r="AF112" s="72"/>
      <c r="AG112" s="72"/>
      <c r="AH112" s="72"/>
      <c r="AI112" s="72" t="s">
        <v>255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38.25" customHeight="1" hidden="1">
      <c r="A113" s="63" t="s">
        <v>316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199</v>
      </c>
      <c r="AD113" s="72"/>
      <c r="AE113" s="72"/>
      <c r="AF113" s="72"/>
      <c r="AG113" s="72"/>
      <c r="AH113" s="72"/>
      <c r="AI113" s="72" t="s">
        <v>256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38.25" customHeight="1" hidden="1">
      <c r="A114" s="49" t="s">
        <v>317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199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38.25" customHeight="1" hidden="1">
      <c r="A115" s="63" t="s">
        <v>253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199</v>
      </c>
      <c r="AD115" s="72"/>
      <c r="AE115" s="72"/>
      <c r="AF115" s="72"/>
      <c r="AG115" s="72"/>
      <c r="AH115" s="72"/>
      <c r="AI115" s="72" t="s">
        <v>257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302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38.25" customHeight="1" hidden="1">
      <c r="A116" s="63" t="s">
        <v>316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199</v>
      </c>
      <c r="AD116" s="72"/>
      <c r="AE116" s="72"/>
      <c r="AF116" s="72"/>
      <c r="AG116" s="72"/>
      <c r="AH116" s="72"/>
      <c r="AI116" s="72" t="s">
        <v>258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302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38.25" customHeight="1" hidden="1">
      <c r="A117" s="176" t="s">
        <v>316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199</v>
      </c>
      <c r="AD117" s="75"/>
      <c r="AE117" s="75"/>
      <c r="AF117" s="75"/>
      <c r="AG117" s="75"/>
      <c r="AH117" s="75"/>
      <c r="AI117" s="75" t="s">
        <v>266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302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38.25" customHeight="1" hidden="1">
      <c r="A118" s="97" t="s">
        <v>112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199</v>
      </c>
      <c r="AD118" s="83"/>
      <c r="AE118" s="83"/>
      <c r="AF118" s="83"/>
      <c r="AG118" s="83"/>
      <c r="AH118" s="83"/>
      <c r="AI118" s="83" t="s">
        <v>346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0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38.25" customHeight="1" hidden="1">
      <c r="A119" s="63" t="s">
        <v>260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199</v>
      </c>
      <c r="AD119" s="66"/>
      <c r="AE119" s="66"/>
      <c r="AF119" s="66"/>
      <c r="AG119" s="66"/>
      <c r="AH119" s="67"/>
      <c r="AI119" s="68" t="s">
        <v>259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302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38.25" customHeight="1" hidden="1">
      <c r="A120" s="49" t="s">
        <v>261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199</v>
      </c>
      <c r="AD120" s="52"/>
      <c r="AE120" s="52"/>
      <c r="AF120" s="52"/>
      <c r="AG120" s="52"/>
      <c r="AH120" s="53"/>
      <c r="AI120" s="54" t="s">
        <v>262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302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38.2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199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302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38.2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199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302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38.25" customHeight="1" hidden="1">
      <c r="A123" s="63" t="s">
        <v>424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199</v>
      </c>
      <c r="AD123" s="66"/>
      <c r="AE123" s="66"/>
      <c r="AF123" s="66"/>
      <c r="AG123" s="66"/>
      <c r="AH123" s="67"/>
      <c r="AI123" s="68" t="s">
        <v>264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302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38.25" customHeight="1" hidden="1">
      <c r="A124" s="49" t="s">
        <v>184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199</v>
      </c>
      <c r="AD124" s="52"/>
      <c r="AE124" s="52"/>
      <c r="AF124" s="52"/>
      <c r="AG124" s="52"/>
      <c r="AH124" s="53"/>
      <c r="AI124" s="54" t="s">
        <v>103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302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38.25" customHeight="1" hidden="1">
      <c r="A125" s="49" t="s">
        <v>424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199</v>
      </c>
      <c r="AD125" s="52"/>
      <c r="AE125" s="52"/>
      <c r="AF125" s="52"/>
      <c r="AG125" s="52"/>
      <c r="AH125" s="53"/>
      <c r="AI125" s="54" t="s">
        <v>347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302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38.2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199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302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38.2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199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302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8.25" customHeight="1" hidden="1">
      <c r="A128" s="63" t="s">
        <v>333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199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tr">
        <f>BC129</f>
        <v>-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0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92" t="s">
        <v>302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38.25" customHeight="1" hidden="1">
      <c r="A129" s="49" t="s">
        <v>184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199</v>
      </c>
      <c r="AD129" s="75"/>
      <c r="AE129" s="75"/>
      <c r="AF129" s="75"/>
      <c r="AG129" s="75"/>
      <c r="AH129" s="75"/>
      <c r="AI129" s="75" t="s">
        <v>423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tr">
        <f>BC130</f>
        <v>-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0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92" t="s">
        <v>302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38.25" customHeight="1" hidden="1">
      <c r="A130" s="49" t="s">
        <v>184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199</v>
      </c>
      <c r="AD130" s="75"/>
      <c r="AE130" s="75"/>
      <c r="AF130" s="75"/>
      <c r="AG130" s="75"/>
      <c r="AH130" s="75"/>
      <c r="AI130" s="75" t="s">
        <v>369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 t="s">
        <v>302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92" t="s">
        <v>302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8.25" customHeight="1">
      <c r="A131" s="116" t="s">
        <v>245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199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 t="s">
        <v>302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>
        <f>BW132</f>
        <v>200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>
        <f>CO132</f>
        <v>-200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38.25" customHeight="1">
      <c r="A132" s="63" t="s">
        <v>336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166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200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>
        <f>CO133</f>
        <v>-200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8.25" customHeight="1">
      <c r="A133" s="49" t="s">
        <v>139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334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302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>
        <v>200</v>
      </c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>
        <f>-BW133</f>
        <v>-200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38.25" customHeight="1" hidden="1">
      <c r="A134" s="63" t="s">
        <v>328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199</v>
      </c>
      <c r="AD134" s="72"/>
      <c r="AE134" s="72"/>
      <c r="AF134" s="72"/>
      <c r="AG134" s="72"/>
      <c r="AH134" s="72"/>
      <c r="AI134" s="72" t="s">
        <v>250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8.25" customHeight="1" hidden="1">
      <c r="A135" s="49" t="s">
        <v>246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199</v>
      </c>
      <c r="AD135" s="75"/>
      <c r="AE135" s="75"/>
      <c r="AF135" s="75"/>
      <c r="AG135" s="75"/>
      <c r="AH135" s="75"/>
      <c r="AI135" s="75" t="s">
        <v>249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38.25" customHeight="1" hidden="1">
      <c r="A136" s="63" t="s">
        <v>327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199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38.25" customHeight="1" hidden="1">
      <c r="A137" s="49" t="s">
        <v>140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199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38.25" customHeight="1" hidden="1">
      <c r="A138" s="63" t="s">
        <v>121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199</v>
      </c>
      <c r="AD138" s="72"/>
      <c r="AE138" s="72"/>
      <c r="AF138" s="72"/>
      <c r="AG138" s="72"/>
      <c r="AH138" s="72"/>
      <c r="AI138" s="72" t="s">
        <v>118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302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38.25" customHeight="1" hidden="1">
      <c r="A139" s="49" t="s">
        <v>120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199</v>
      </c>
      <c r="AD139" s="75"/>
      <c r="AE139" s="75"/>
      <c r="AF139" s="75"/>
      <c r="AG139" s="75"/>
      <c r="AH139" s="75"/>
      <c r="AI139" s="75" t="s">
        <v>339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302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38.25" customHeight="1">
      <c r="A140" s="114" t="s">
        <v>247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199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BC141+BC155+BC162</f>
        <v>3588000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BW141+BW162</f>
        <v>2088541.43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1499458.57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116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199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3248000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</f>
        <v>1878541.43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1369458.57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358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199</v>
      </c>
      <c r="AD142" s="87"/>
      <c r="AE142" s="87"/>
      <c r="AF142" s="87"/>
      <c r="AG142" s="87"/>
      <c r="AH142" s="87"/>
      <c r="AI142" s="87" t="s">
        <v>373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2944200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1842800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1101400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301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199</v>
      </c>
      <c r="AD143" s="72"/>
      <c r="AE143" s="72"/>
      <c r="AF143" s="72"/>
      <c r="AG143" s="72"/>
      <c r="AH143" s="72"/>
      <c r="AI143" s="72" t="s">
        <v>411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2944200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1842800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1101400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218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199</v>
      </c>
      <c r="AD144" s="75"/>
      <c r="AE144" s="75"/>
      <c r="AF144" s="75"/>
      <c r="AG144" s="75"/>
      <c r="AH144" s="75"/>
      <c r="AI144" s="75" t="s">
        <v>412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2944200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1842800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1101400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109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199</v>
      </c>
      <c r="AD145" s="87"/>
      <c r="AE145" s="87"/>
      <c r="AF145" s="87"/>
      <c r="AG145" s="87"/>
      <c r="AH145" s="87"/>
      <c r="AI145" s="87" t="s">
        <v>376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203700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35741.43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167958.57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287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199</v>
      </c>
      <c r="AD146" s="72"/>
      <c r="AE146" s="72"/>
      <c r="AF146" s="72"/>
      <c r="AG146" s="72"/>
      <c r="AH146" s="72"/>
      <c r="AI146" s="72" t="s">
        <v>375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203500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35541.43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167958.57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219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199</v>
      </c>
      <c r="AD147" s="75"/>
      <c r="AE147" s="75"/>
      <c r="AF147" s="75"/>
      <c r="AG147" s="75"/>
      <c r="AH147" s="75"/>
      <c r="AI147" s="75" t="s">
        <v>374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203500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35541.43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167958.57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154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199</v>
      </c>
      <c r="AD148" s="72"/>
      <c r="AE148" s="72"/>
      <c r="AF148" s="72"/>
      <c r="AG148" s="72"/>
      <c r="AH148" s="72"/>
      <c r="AI148" s="72" t="s">
        <v>378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302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220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199</v>
      </c>
      <c r="AD149" s="75"/>
      <c r="AE149" s="75"/>
      <c r="AF149" s="75"/>
      <c r="AG149" s="75"/>
      <c r="AH149" s="75"/>
      <c r="AI149" s="75" t="s">
        <v>377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302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248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199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199</v>
      </c>
      <c r="AD151" s="72"/>
      <c r="AE151" s="72"/>
      <c r="AF151" s="72"/>
      <c r="AG151" s="72"/>
      <c r="AH151" s="72"/>
      <c r="AI151" s="87" t="s">
        <v>132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302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199</v>
      </c>
      <c r="AD152" s="75"/>
      <c r="AE152" s="75"/>
      <c r="AF152" s="75"/>
      <c r="AG152" s="75"/>
      <c r="AH152" s="75"/>
      <c r="AI152" s="75" t="s">
        <v>131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302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291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199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199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330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199</v>
      </c>
      <c r="AD155" s="87"/>
      <c r="AE155" s="87"/>
      <c r="AF155" s="87"/>
      <c r="AG155" s="87"/>
      <c r="AH155" s="87"/>
      <c r="AI155" s="87" t="s">
        <v>329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302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332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199</v>
      </c>
      <c r="AD156" s="75"/>
      <c r="AE156" s="75"/>
      <c r="AF156" s="75"/>
      <c r="AG156" s="75"/>
      <c r="AH156" s="75"/>
      <c r="AI156" s="75" t="s">
        <v>331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302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248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199</v>
      </c>
      <c r="AD157" s="72"/>
      <c r="AE157" s="72"/>
      <c r="AF157" s="72"/>
      <c r="AG157" s="72"/>
      <c r="AH157" s="72"/>
      <c r="AI157" s="72" t="s">
        <v>391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100100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 t="str">
        <f>BW160</f>
        <v>-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</f>
        <v>100100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199</v>
      </c>
      <c r="AD158" s="72"/>
      <c r="AE158" s="72"/>
      <c r="AF158" s="72"/>
      <c r="AG158" s="72"/>
      <c r="AH158" s="72"/>
      <c r="AI158" s="87" t="s">
        <v>132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302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199</v>
      </c>
      <c r="AD159" s="75"/>
      <c r="AE159" s="75"/>
      <c r="AF159" s="75"/>
      <c r="AG159" s="75"/>
      <c r="AH159" s="75"/>
      <c r="AI159" s="75" t="s">
        <v>131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302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291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199</v>
      </c>
      <c r="AD160" s="72"/>
      <c r="AE160" s="72"/>
      <c r="AF160" s="72"/>
      <c r="AG160" s="72"/>
      <c r="AH160" s="72"/>
      <c r="AI160" s="87" t="s">
        <v>390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100100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 t="str">
        <f>BW161</f>
        <v>-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</f>
        <v>100100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221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199</v>
      </c>
      <c r="AD161" s="75"/>
      <c r="AE161" s="75"/>
      <c r="AF161" s="75"/>
      <c r="AG161" s="75"/>
      <c r="AH161" s="75"/>
      <c r="AI161" s="75" t="s">
        <v>389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100100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 t="s">
        <v>302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</f>
        <v>100100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  <row r="162" spans="1:111" ht="33.75" customHeight="1">
      <c r="A162" s="114" t="s">
        <v>434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5"/>
      <c r="AC162" s="112" t="s">
        <v>199</v>
      </c>
      <c r="AD162" s="95"/>
      <c r="AE162" s="95"/>
      <c r="AF162" s="95"/>
      <c r="AG162" s="95"/>
      <c r="AH162" s="95"/>
      <c r="AI162" s="95" t="s">
        <v>433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111">
        <f>BC163+BC167+BC172+BC179</f>
        <v>340000</v>
      </c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>
        <f>BW163</f>
        <v>210000</v>
      </c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79">
        <f>BC162-BW162</f>
        <v>130000</v>
      </c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80"/>
      <c r="DG162" s="28"/>
    </row>
    <row r="163" spans="1:110" s="21" customFormat="1" ht="50.25" customHeight="1">
      <c r="A163" s="63" t="s">
        <v>438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86" t="s">
        <v>199</v>
      </c>
      <c r="AD163" s="87"/>
      <c r="AE163" s="87"/>
      <c r="AF163" s="87"/>
      <c r="AG163" s="87"/>
      <c r="AH163" s="87"/>
      <c r="AI163" s="87" t="s">
        <v>435</v>
      </c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4">
        <f>BC164+BC165+BC166</f>
        <v>340000</v>
      </c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>
        <f>BW165+BW166</f>
        <v>210000</v>
      </c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69">
        <f>CO164+CO166</f>
        <v>130000</v>
      </c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70"/>
    </row>
    <row r="164" spans="1:110" ht="70.5" customHeight="1">
      <c r="A164" s="49" t="s">
        <v>437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50"/>
      <c r="AC164" s="74" t="s">
        <v>199</v>
      </c>
      <c r="AD164" s="75"/>
      <c r="AE164" s="75"/>
      <c r="AF164" s="75"/>
      <c r="AG164" s="75"/>
      <c r="AH164" s="75"/>
      <c r="AI164" s="75" t="s">
        <v>436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69">
        <v>80000</v>
      </c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 t="s">
        <v>302</v>
      </c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>
        <f>BC164</f>
        <v>80000</v>
      </c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70"/>
    </row>
    <row r="165" spans="1:110" ht="38.25" customHeight="1">
      <c r="A165" s="49" t="s">
        <v>438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50"/>
      <c r="AC165" s="74" t="s">
        <v>199</v>
      </c>
      <c r="AD165" s="75"/>
      <c r="AE165" s="75"/>
      <c r="AF165" s="75"/>
      <c r="AG165" s="75"/>
      <c r="AH165" s="75"/>
      <c r="AI165" s="75" t="s">
        <v>444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69">
        <v>130000</v>
      </c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>
        <v>130000</v>
      </c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 t="s">
        <v>302</v>
      </c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70"/>
    </row>
    <row r="166" spans="1:110" ht="42" customHeight="1">
      <c r="A166" s="49" t="s">
        <v>438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50"/>
      <c r="AC166" s="74" t="s">
        <v>199</v>
      </c>
      <c r="AD166" s="75"/>
      <c r="AE166" s="75"/>
      <c r="AF166" s="75"/>
      <c r="AG166" s="75"/>
      <c r="AH166" s="75"/>
      <c r="AI166" s="75" t="s">
        <v>439</v>
      </c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69">
        <v>130000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>
        <v>80000</v>
      </c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>
        <f>BC166-BW166</f>
        <v>50000</v>
      </c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70"/>
    </row>
  </sheetData>
  <sheetProtection/>
  <mergeCells count="964">
    <mergeCell ref="A164:AB164"/>
    <mergeCell ref="AC164:AH164"/>
    <mergeCell ref="AI164:BB164"/>
    <mergeCell ref="BC164:BV164"/>
    <mergeCell ref="BW164:CN164"/>
    <mergeCell ref="CO164:DF164"/>
    <mergeCell ref="A166:AB166"/>
    <mergeCell ref="AC166:AH166"/>
    <mergeCell ref="AI166:BB166"/>
    <mergeCell ref="BC166:BV166"/>
    <mergeCell ref="BW166:CN166"/>
    <mergeCell ref="CO166:DF166"/>
    <mergeCell ref="A165:AB165"/>
    <mergeCell ref="AC165:AH165"/>
    <mergeCell ref="AI165:BB165"/>
    <mergeCell ref="BC165:BV165"/>
    <mergeCell ref="BW165:CN165"/>
    <mergeCell ref="CO165:DF165"/>
    <mergeCell ref="A163:AB163"/>
    <mergeCell ref="AC163:AH163"/>
    <mergeCell ref="AI163:BB163"/>
    <mergeCell ref="BC163:BV163"/>
    <mergeCell ref="BW163:CN163"/>
    <mergeCell ref="CO163:DF163"/>
    <mergeCell ref="A162:AB162"/>
    <mergeCell ref="AC162:AH162"/>
    <mergeCell ref="AI162:BB162"/>
    <mergeCell ref="BC162:BV162"/>
    <mergeCell ref="BW162:CN162"/>
    <mergeCell ref="CO162:DF162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6"/>
  <sheetViews>
    <sheetView view="pageBreakPreview" zoomScale="60" zoomScaleNormal="75" zoomScalePageLayoutView="0" workbookViewId="0" topLeftCell="A39">
      <selection activeCell="CO35" sqref="CO35:DF35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28" t="s">
        <v>229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</row>
    <row r="3" spans="1:110" ht="48" customHeight="1">
      <c r="A3" s="229" t="s">
        <v>194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 t="s">
        <v>195</v>
      </c>
      <c r="AD3" s="230"/>
      <c r="AE3" s="230"/>
      <c r="AF3" s="230"/>
      <c r="AG3" s="230"/>
      <c r="AH3" s="230"/>
      <c r="AI3" s="230" t="s">
        <v>123</v>
      </c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 t="s">
        <v>235</v>
      </c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 t="s">
        <v>196</v>
      </c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 t="s">
        <v>197</v>
      </c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1"/>
    </row>
    <row r="4" spans="1:110" s="14" customFormat="1" ht="18" customHeight="1" thickBot="1">
      <c r="A4" s="232">
        <v>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4">
        <v>2</v>
      </c>
      <c r="AD4" s="234"/>
      <c r="AE4" s="234"/>
      <c r="AF4" s="234"/>
      <c r="AG4" s="234"/>
      <c r="AH4" s="234"/>
      <c r="AI4" s="234">
        <v>3</v>
      </c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>
        <v>4</v>
      </c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>
        <v>5</v>
      </c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>
        <v>6</v>
      </c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9"/>
    </row>
    <row r="5" spans="1:111" s="17" customFormat="1" ht="23.25" customHeight="1">
      <c r="A5" s="235" t="s">
        <v>230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37" t="s">
        <v>207</v>
      </c>
      <c r="AD5" s="238"/>
      <c r="AE5" s="238"/>
      <c r="AF5" s="238"/>
      <c r="AG5" s="238"/>
      <c r="AH5" s="238"/>
      <c r="AI5" s="238" t="s">
        <v>200</v>
      </c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40">
        <f>SUM(AZ7:BV54)</f>
        <v>10656137.95</v>
      </c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>
        <f>SUM(BW7:CN54)</f>
        <v>2276527.5999999996</v>
      </c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>
        <f>AZ5-BW5</f>
        <v>8379610.35</v>
      </c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1"/>
      <c r="DG5" s="29"/>
    </row>
    <row r="6" spans="1:110" ht="15" customHeight="1">
      <c r="A6" s="216" t="s">
        <v>198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42"/>
      <c r="AC6" s="226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1"/>
    </row>
    <row r="7" spans="1:119" ht="52.5" customHeight="1">
      <c r="A7" s="216" t="s">
        <v>90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26" t="s">
        <v>207</v>
      </c>
      <c r="AD7" s="227"/>
      <c r="AE7" s="227"/>
      <c r="AF7" s="227"/>
      <c r="AG7" s="227"/>
      <c r="AH7" s="227"/>
      <c r="AI7" s="222" t="s">
        <v>89</v>
      </c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0">
        <v>2670700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190">
        <v>485316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220">
        <f>AZ7-BW7</f>
        <v>2185384</v>
      </c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1"/>
      <c r="DG7" s="18"/>
      <c r="DI7" s="30">
        <f>AZ7+AZ27</f>
        <v>2827000</v>
      </c>
      <c r="DO7" s="30">
        <f>BW7+BW27</f>
        <v>514076</v>
      </c>
    </row>
    <row r="8" spans="1:119" ht="66" customHeight="1">
      <c r="A8" s="216" t="s">
        <v>87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26" t="s">
        <v>207</v>
      </c>
      <c r="AD8" s="227"/>
      <c r="AE8" s="227"/>
      <c r="AF8" s="227"/>
      <c r="AG8" s="227"/>
      <c r="AH8" s="227"/>
      <c r="AI8" s="222" t="s">
        <v>91</v>
      </c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0">
        <v>228300</v>
      </c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 t="s">
        <v>302</v>
      </c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>
        <f>AZ8</f>
        <v>228300</v>
      </c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1"/>
      <c r="DG8" s="39"/>
      <c r="DH8" s="40"/>
      <c r="DI8" s="30"/>
      <c r="DO8" s="30"/>
    </row>
    <row r="9" spans="1:119" ht="84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6" t="s">
        <v>207</v>
      </c>
      <c r="AD9" s="227"/>
      <c r="AE9" s="227"/>
      <c r="AF9" s="227"/>
      <c r="AG9" s="227"/>
      <c r="AH9" s="227"/>
      <c r="AI9" s="222" t="s">
        <v>92</v>
      </c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0">
        <v>860000</v>
      </c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>
        <v>121224.21</v>
      </c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>
        <f>AZ9-BW9</f>
        <v>738775.79</v>
      </c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1"/>
      <c r="DI9" s="30">
        <f>AZ9+AZ28</f>
        <v>907200</v>
      </c>
      <c r="DO9" s="30">
        <f>BW9+BW28</f>
        <v>128005.64000000001</v>
      </c>
    </row>
    <row r="10" spans="1:110" ht="63.75" customHeight="1">
      <c r="A10" s="216" t="s">
        <v>392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26" t="s">
        <v>207</v>
      </c>
      <c r="AD10" s="227"/>
      <c r="AE10" s="227"/>
      <c r="AF10" s="227"/>
      <c r="AG10" s="227"/>
      <c r="AH10" s="227"/>
      <c r="AI10" s="222" t="s">
        <v>269</v>
      </c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0">
        <v>610000</v>
      </c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>
        <v>102002.62</v>
      </c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>
        <f>AZ10-BW10</f>
        <v>507997.38</v>
      </c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1"/>
    </row>
    <row r="11" spans="1:110" ht="62.25" customHeight="1">
      <c r="A11" s="216" t="s">
        <v>98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42"/>
      <c r="AC11" s="244" t="s">
        <v>207</v>
      </c>
      <c r="AD11" s="245"/>
      <c r="AE11" s="245"/>
      <c r="AF11" s="245"/>
      <c r="AG11" s="245"/>
      <c r="AH11" s="246"/>
      <c r="AI11" s="223" t="s">
        <v>99</v>
      </c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5"/>
      <c r="AZ11" s="213">
        <v>147000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43"/>
      <c r="BW11" s="187">
        <v>143173</v>
      </c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9"/>
      <c r="CO11" s="220">
        <f>AZ11-BW11</f>
        <v>3827</v>
      </c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1"/>
    </row>
    <row r="12" spans="1:110" ht="63.75" customHeight="1">
      <c r="A12" s="216" t="s">
        <v>93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42"/>
      <c r="AC12" s="244" t="s">
        <v>207</v>
      </c>
      <c r="AD12" s="245"/>
      <c r="AE12" s="245"/>
      <c r="AF12" s="245"/>
      <c r="AG12" s="245"/>
      <c r="AH12" s="246"/>
      <c r="AI12" s="223" t="s">
        <v>94</v>
      </c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5"/>
      <c r="AZ12" s="187">
        <v>4000</v>
      </c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87">
        <v>3717</v>
      </c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9"/>
      <c r="CO12" s="220">
        <f>AZ12-BW12</f>
        <v>283</v>
      </c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1"/>
    </row>
    <row r="13" spans="1:142" ht="65.25" customHeight="1">
      <c r="A13" s="216" t="s">
        <v>252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42"/>
      <c r="AC13" s="244" t="s">
        <v>207</v>
      </c>
      <c r="AD13" s="245"/>
      <c r="AE13" s="245"/>
      <c r="AF13" s="245"/>
      <c r="AG13" s="245"/>
      <c r="AH13" s="246"/>
      <c r="AI13" s="223" t="s">
        <v>10</v>
      </c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5"/>
      <c r="AZ13" s="187">
        <v>1000</v>
      </c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87">
        <v>64.52</v>
      </c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9"/>
      <c r="CO13" s="220">
        <f>AZ13</f>
        <v>1000</v>
      </c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1"/>
      <c r="DI13" s="30">
        <f>AZ7+AZ8+AZ9+AZ10+AZ11+AZ12+AZ13+AZ27+AZ28+AZ29</f>
        <v>4724500</v>
      </c>
      <c r="DO13" s="30" t="e">
        <f>BW7+BW8+BW9+BW10+BW11+BW12+BW13+BW27+BW28+BW29</f>
        <v>#VALUE!</v>
      </c>
      <c r="DY13" s="254">
        <f>BW7+BW10+BW11+BW12</f>
        <v>734208.62</v>
      </c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</row>
    <row r="14" spans="1:110" ht="124.5" customHeight="1">
      <c r="A14" s="216" t="s">
        <v>393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42"/>
      <c r="AC14" s="244" t="s">
        <v>207</v>
      </c>
      <c r="AD14" s="245"/>
      <c r="AE14" s="245"/>
      <c r="AF14" s="245"/>
      <c r="AG14" s="245"/>
      <c r="AH14" s="246"/>
      <c r="AI14" s="223" t="s">
        <v>270</v>
      </c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5"/>
      <c r="AZ14" s="213">
        <v>200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43"/>
      <c r="BW14" s="213" t="s">
        <v>302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43"/>
      <c r="CO14" s="220">
        <f>AZ14</f>
        <v>200</v>
      </c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1"/>
    </row>
    <row r="15" spans="1:111" s="15" customFormat="1" ht="93" customHeight="1" hidden="1">
      <c r="A15" s="49" t="s">
        <v>95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81" t="s">
        <v>207</v>
      </c>
      <c r="AD15" s="182"/>
      <c r="AE15" s="182"/>
      <c r="AF15" s="182"/>
      <c r="AG15" s="182"/>
      <c r="AH15" s="183"/>
      <c r="AI15" s="184" t="s">
        <v>379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6"/>
      <c r="AZ15" s="187">
        <v>0</v>
      </c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87">
        <v>0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220">
        <v>0</v>
      </c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1"/>
      <c r="DG15" s="31"/>
    </row>
    <row r="16" spans="1:111" ht="66" customHeight="1">
      <c r="A16" s="216" t="s">
        <v>96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26" t="s">
        <v>207</v>
      </c>
      <c r="AD16" s="227"/>
      <c r="AE16" s="227"/>
      <c r="AF16" s="227"/>
      <c r="AG16" s="227"/>
      <c r="AH16" s="227"/>
      <c r="AI16" s="219" t="s">
        <v>97</v>
      </c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20">
        <v>3000</v>
      </c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 t="s">
        <v>302</v>
      </c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>
        <f>AZ16</f>
        <v>3000</v>
      </c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1"/>
      <c r="DG16" s="31"/>
    </row>
    <row r="17" spans="1:110" s="16" customFormat="1" ht="79.5" customHeight="1">
      <c r="A17" s="49" t="s">
        <v>394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06" t="s">
        <v>207</v>
      </c>
      <c r="AD17" s="207"/>
      <c r="AE17" s="207"/>
      <c r="AF17" s="207"/>
      <c r="AG17" s="207"/>
      <c r="AH17" s="207"/>
      <c r="AI17" s="208" t="s">
        <v>271</v>
      </c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9">
        <v>15600</v>
      </c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>
        <v>3900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20">
        <f>AZ17-BW17</f>
        <v>11700</v>
      </c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1"/>
    </row>
    <row r="18" spans="1:110" s="16" customFormat="1" ht="108.75" customHeight="1">
      <c r="A18" s="216" t="s">
        <v>395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47" t="s">
        <v>207</v>
      </c>
      <c r="AD18" s="248"/>
      <c r="AE18" s="248"/>
      <c r="AF18" s="248"/>
      <c r="AG18" s="248"/>
      <c r="AH18" s="248"/>
      <c r="AI18" s="210" t="s">
        <v>272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1">
        <v>11900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>
        <v>11762.55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20">
        <f>AZ18-BW18</f>
        <v>137.45000000000073</v>
      </c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1"/>
    </row>
    <row r="19" spans="1:111" s="16" customFormat="1" ht="98.25" customHeight="1">
      <c r="A19" s="216" t="s">
        <v>396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47" t="s">
        <v>207</v>
      </c>
      <c r="AD19" s="248"/>
      <c r="AE19" s="248"/>
      <c r="AF19" s="248"/>
      <c r="AG19" s="248"/>
      <c r="AH19" s="248"/>
      <c r="AI19" s="210" t="s">
        <v>273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1">
        <v>2000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2">
        <v>2000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20" t="s">
        <v>302</v>
      </c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1"/>
      <c r="DG19" s="31"/>
    </row>
    <row r="20" spans="1:111" s="16" customFormat="1" ht="127.5" customHeight="1" hidden="1">
      <c r="A20" s="216" t="s">
        <v>371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47" t="s">
        <v>207</v>
      </c>
      <c r="AD20" s="248"/>
      <c r="AE20" s="248"/>
      <c r="AF20" s="248"/>
      <c r="AG20" s="248"/>
      <c r="AH20" s="248"/>
      <c r="AI20" s="210" t="s">
        <v>370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>
        <v>0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2" t="s">
        <v>302</v>
      </c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20">
        <f>AZ20</f>
        <v>0</v>
      </c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1"/>
      <c r="DG20" s="31"/>
    </row>
    <row r="21" spans="1:110" s="16" customFormat="1" ht="81.75" customHeight="1">
      <c r="A21" s="216" t="s">
        <v>413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47" t="s">
        <v>207</v>
      </c>
      <c r="AD21" s="248"/>
      <c r="AE21" s="248"/>
      <c r="AF21" s="248"/>
      <c r="AG21" s="248"/>
      <c r="AH21" s="248"/>
      <c r="AI21" s="210" t="s">
        <v>169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>
        <v>20000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2">
        <v>20000</v>
      </c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20" t="s">
        <v>302</v>
      </c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1"/>
    </row>
    <row r="22" spans="1:111" s="16" customFormat="1" ht="112.5" customHeight="1">
      <c r="A22" s="216" t="s">
        <v>397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47" t="s">
        <v>207</v>
      </c>
      <c r="AD22" s="248"/>
      <c r="AE22" s="248"/>
      <c r="AF22" s="248"/>
      <c r="AG22" s="248"/>
      <c r="AH22" s="248"/>
      <c r="AI22" s="210" t="s">
        <v>380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>
        <v>4000</v>
      </c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2" t="s">
        <v>302</v>
      </c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20">
        <f>AZ22</f>
        <v>4000</v>
      </c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1"/>
      <c r="DG22" s="31"/>
    </row>
    <row r="23" spans="1:110" s="16" customFormat="1" ht="70.5" customHeight="1">
      <c r="A23" s="216" t="s">
        <v>398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47" t="s">
        <v>207</v>
      </c>
      <c r="AD23" s="248"/>
      <c r="AE23" s="248"/>
      <c r="AF23" s="248"/>
      <c r="AG23" s="248"/>
      <c r="AH23" s="248"/>
      <c r="AI23" s="210" t="s">
        <v>274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1">
        <v>3000</v>
      </c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2">
        <v>3000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190" t="s">
        <v>302</v>
      </c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1"/>
    </row>
    <row r="24" spans="1:110" s="16" customFormat="1" ht="53.25" customHeight="1">
      <c r="A24" s="216" t="s">
        <v>399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47" t="s">
        <v>207</v>
      </c>
      <c r="AD24" s="248"/>
      <c r="AE24" s="248"/>
      <c r="AF24" s="248"/>
      <c r="AG24" s="248"/>
      <c r="AH24" s="248"/>
      <c r="AI24" s="210" t="s">
        <v>275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1">
        <v>5600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2" t="s">
        <v>302</v>
      </c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20">
        <f>AZ24</f>
        <v>5600</v>
      </c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1"/>
    </row>
    <row r="25" spans="1:110" s="42" customFormat="1" ht="66.75" customHeight="1" hidden="1">
      <c r="A25" s="49" t="s">
        <v>366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06" t="s">
        <v>207</v>
      </c>
      <c r="AD25" s="207"/>
      <c r="AE25" s="207"/>
      <c r="AF25" s="207"/>
      <c r="AG25" s="207"/>
      <c r="AH25" s="207"/>
      <c r="AI25" s="208" t="s">
        <v>365</v>
      </c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9">
        <v>0</v>
      </c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>
        <v>0</v>
      </c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190" t="s">
        <v>302</v>
      </c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1"/>
    </row>
    <row r="26" spans="1:110" s="16" customFormat="1" ht="81.75" customHeight="1" hidden="1">
      <c r="A26" s="216" t="s">
        <v>361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47" t="s">
        <v>207</v>
      </c>
      <c r="AD26" s="248"/>
      <c r="AE26" s="248"/>
      <c r="AF26" s="248"/>
      <c r="AG26" s="248"/>
      <c r="AH26" s="248"/>
      <c r="AI26" s="210" t="s">
        <v>359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1">
        <v>0</v>
      </c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2">
        <v>0</v>
      </c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3">
        <f>AZ26-BW26</f>
        <v>0</v>
      </c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5"/>
    </row>
    <row r="27" spans="1:113" ht="81" customHeight="1">
      <c r="A27" s="216" t="s">
        <v>100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26" t="s">
        <v>207</v>
      </c>
      <c r="AD27" s="227"/>
      <c r="AE27" s="227"/>
      <c r="AF27" s="227"/>
      <c r="AG27" s="227"/>
      <c r="AH27" s="227"/>
      <c r="AI27" s="219" t="s">
        <v>430</v>
      </c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20">
        <v>156300</v>
      </c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>
        <v>28760</v>
      </c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>
        <f>AZ27</f>
        <v>156300</v>
      </c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1"/>
      <c r="DI27" s="30"/>
    </row>
    <row r="28" spans="1:143" ht="114" customHeight="1">
      <c r="A28" s="216" t="s">
        <v>101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26" t="s">
        <v>207</v>
      </c>
      <c r="AD28" s="227"/>
      <c r="AE28" s="227"/>
      <c r="AF28" s="227"/>
      <c r="AG28" s="227"/>
      <c r="AH28" s="227"/>
      <c r="AI28" s="219" t="s">
        <v>429</v>
      </c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20">
        <v>47200</v>
      </c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>
        <v>6781.43</v>
      </c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>
        <f>AZ28</f>
        <v>47200</v>
      </c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1"/>
      <c r="DI28" s="30">
        <f>AZ27+AZ28</f>
        <v>203500</v>
      </c>
      <c r="DO28" s="30">
        <f>BW27+BW28</f>
        <v>35541.43</v>
      </c>
      <c r="DX28" s="254">
        <f>CO27+CO28</f>
        <v>203500</v>
      </c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</row>
    <row r="29" spans="1:110" ht="81" customHeight="1" hidden="1">
      <c r="A29" s="216" t="s">
        <v>425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26" t="s">
        <v>207</v>
      </c>
      <c r="AD29" s="227"/>
      <c r="AE29" s="227"/>
      <c r="AF29" s="227"/>
      <c r="AG29" s="227"/>
      <c r="AH29" s="227"/>
      <c r="AI29" s="222" t="s">
        <v>263</v>
      </c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0">
        <v>0</v>
      </c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>
        <v>0</v>
      </c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 t="s">
        <v>302</v>
      </c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1"/>
    </row>
    <row r="30" spans="1:110" ht="96.75" customHeight="1">
      <c r="A30" s="216" t="s">
        <v>400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26" t="s">
        <v>207</v>
      </c>
      <c r="AD30" s="227"/>
      <c r="AE30" s="227"/>
      <c r="AF30" s="227"/>
      <c r="AG30" s="227"/>
      <c r="AH30" s="227"/>
      <c r="AI30" s="222" t="s">
        <v>276</v>
      </c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0">
        <v>5000</v>
      </c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 t="s">
        <v>302</v>
      </c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>
        <f>AZ30</f>
        <v>5000</v>
      </c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1"/>
    </row>
    <row r="31" spans="1:111" s="15" customFormat="1" ht="99.75" customHeight="1">
      <c r="A31" s="216" t="s">
        <v>401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181" t="s">
        <v>207</v>
      </c>
      <c r="AD31" s="182"/>
      <c r="AE31" s="182"/>
      <c r="AF31" s="182"/>
      <c r="AG31" s="182"/>
      <c r="AH31" s="183"/>
      <c r="AI31" s="184" t="s">
        <v>277</v>
      </c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6"/>
      <c r="AZ31" s="187">
        <v>5000</v>
      </c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9"/>
      <c r="BW31" s="187" t="s">
        <v>302</v>
      </c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9"/>
      <c r="CO31" s="187">
        <f>AZ31</f>
        <v>5000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249"/>
      <c r="DG31" s="32"/>
    </row>
    <row r="32" spans="1:111" ht="22.5" customHeight="1" hidden="1">
      <c r="A32" s="49" t="s">
        <v>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44" t="s">
        <v>207</v>
      </c>
      <c r="AD32" s="245"/>
      <c r="AE32" s="245"/>
      <c r="AF32" s="245"/>
      <c r="AG32" s="245"/>
      <c r="AH32" s="246"/>
      <c r="AI32" s="223" t="s">
        <v>102</v>
      </c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5"/>
      <c r="AZ32" s="213">
        <v>0</v>
      </c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43"/>
      <c r="BW32" s="213">
        <v>0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43"/>
      <c r="CO32" s="220" t="s">
        <v>302</v>
      </c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1"/>
      <c r="DG32" s="31"/>
    </row>
    <row r="33" spans="1:110" s="15" customFormat="1" ht="108.75" customHeight="1" hidden="1">
      <c r="A33" s="216" t="s">
        <v>267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181" t="s">
        <v>207</v>
      </c>
      <c r="AD33" s="182"/>
      <c r="AE33" s="182"/>
      <c r="AF33" s="182"/>
      <c r="AG33" s="182"/>
      <c r="AH33" s="183"/>
      <c r="AI33" s="184" t="s">
        <v>278</v>
      </c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6"/>
      <c r="AZ33" s="187">
        <v>0</v>
      </c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9"/>
      <c r="BW33" s="187" t="s">
        <v>302</v>
      </c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9"/>
      <c r="CO33" s="220">
        <f>AZ33</f>
        <v>0</v>
      </c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1"/>
    </row>
    <row r="34" spans="1:119" ht="79.5" customHeight="1">
      <c r="A34" s="216" t="s">
        <v>402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44" t="s">
        <v>207</v>
      </c>
      <c r="AD34" s="245"/>
      <c r="AE34" s="245"/>
      <c r="AF34" s="245"/>
      <c r="AG34" s="245"/>
      <c r="AH34" s="246"/>
      <c r="AI34" s="223" t="s">
        <v>279</v>
      </c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5"/>
      <c r="AZ34" s="187">
        <v>924800</v>
      </c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9"/>
      <c r="BW34" s="187">
        <v>309677.92</v>
      </c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9"/>
      <c r="CO34" s="220">
        <f>AZ34-BW34</f>
        <v>615122.0800000001</v>
      </c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1"/>
      <c r="DG34" s="18"/>
      <c r="DI34" s="30"/>
      <c r="DO34" s="30"/>
    </row>
    <row r="35" spans="1:111" ht="82.5" customHeight="1">
      <c r="A35" s="216" t="s">
        <v>403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44" t="s">
        <v>207</v>
      </c>
      <c r="AD35" s="245"/>
      <c r="AE35" s="245"/>
      <c r="AF35" s="245"/>
      <c r="AG35" s="245"/>
      <c r="AH35" s="246"/>
      <c r="AI35" s="223" t="s">
        <v>280</v>
      </c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5"/>
      <c r="AZ35" s="187">
        <v>48100</v>
      </c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9"/>
      <c r="BW35" s="213">
        <v>16900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43"/>
      <c r="CO35" s="220">
        <f>AZ35-BW35</f>
        <v>31200</v>
      </c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1"/>
      <c r="DG35" s="18"/>
    </row>
    <row r="36" spans="1:111" ht="85.5" customHeight="1">
      <c r="A36" s="216" t="s">
        <v>404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44" t="s">
        <v>207</v>
      </c>
      <c r="AD36" s="245"/>
      <c r="AE36" s="245"/>
      <c r="AF36" s="245"/>
      <c r="AG36" s="245"/>
      <c r="AH36" s="246"/>
      <c r="AI36" s="223" t="s">
        <v>281</v>
      </c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5"/>
      <c r="AZ36" s="187">
        <v>10000</v>
      </c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9"/>
      <c r="BW36" s="213" t="s">
        <v>302</v>
      </c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43"/>
      <c r="CO36" s="220">
        <f>AZ36</f>
        <v>10000</v>
      </c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1"/>
      <c r="DG36" s="18"/>
    </row>
    <row r="37" spans="1:111" ht="82.5" customHeight="1">
      <c r="A37" s="216" t="s">
        <v>405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44" t="s">
        <v>207</v>
      </c>
      <c r="AD37" s="245"/>
      <c r="AE37" s="245"/>
      <c r="AF37" s="245"/>
      <c r="AG37" s="245"/>
      <c r="AH37" s="246"/>
      <c r="AI37" s="223" t="s">
        <v>282</v>
      </c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5"/>
      <c r="AZ37" s="187">
        <v>77937.95</v>
      </c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9"/>
      <c r="BW37" s="213">
        <v>26735.99</v>
      </c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43"/>
      <c r="CO37" s="220">
        <f>AZ37-BW37</f>
        <v>51201.95999999999</v>
      </c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1"/>
      <c r="DG37" s="18"/>
    </row>
    <row r="38" spans="1:111" ht="111" customHeight="1">
      <c r="A38" s="49" t="s">
        <v>406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81" t="s">
        <v>207</v>
      </c>
      <c r="AD38" s="182"/>
      <c r="AE38" s="182"/>
      <c r="AF38" s="182"/>
      <c r="AG38" s="182"/>
      <c r="AH38" s="183"/>
      <c r="AI38" s="184" t="s">
        <v>381</v>
      </c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  <c r="AZ38" s="187">
        <v>79200</v>
      </c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9"/>
      <c r="BW38" s="187" t="s">
        <v>302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9"/>
      <c r="CO38" s="190">
        <f>AZ38</f>
        <v>79200</v>
      </c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1"/>
      <c r="DG38" s="18"/>
    </row>
    <row r="39" spans="1:111" ht="105.75" customHeight="1">
      <c r="A39" s="49" t="s">
        <v>407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81" t="s">
        <v>207</v>
      </c>
      <c r="AD39" s="182"/>
      <c r="AE39" s="182"/>
      <c r="AF39" s="182"/>
      <c r="AG39" s="182"/>
      <c r="AH39" s="183"/>
      <c r="AI39" s="184" t="s">
        <v>382</v>
      </c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  <c r="AZ39" s="187">
        <v>630000</v>
      </c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9"/>
      <c r="BW39" s="187" t="s">
        <v>302</v>
      </c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9"/>
      <c r="CO39" s="190">
        <f>AZ39</f>
        <v>630000</v>
      </c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1"/>
      <c r="DG39" s="18"/>
    </row>
    <row r="40" spans="1:111" ht="68.25" customHeight="1" hidden="1">
      <c r="A40" s="49" t="s">
        <v>421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81" t="s">
        <v>207</v>
      </c>
      <c r="AD40" s="182"/>
      <c r="AE40" s="182"/>
      <c r="AF40" s="182"/>
      <c r="AG40" s="182"/>
      <c r="AH40" s="183"/>
      <c r="AI40" s="184" t="s">
        <v>420</v>
      </c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6"/>
      <c r="AZ40" s="187">
        <v>0</v>
      </c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9"/>
      <c r="BW40" s="187">
        <v>0</v>
      </c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9"/>
      <c r="CO40" s="190" t="s">
        <v>302</v>
      </c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1"/>
      <c r="DG40" s="18"/>
    </row>
    <row r="41" spans="1:111" ht="87" customHeight="1" hidden="1">
      <c r="A41" s="49" t="s">
        <v>418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81" t="s">
        <v>207</v>
      </c>
      <c r="AD41" s="182"/>
      <c r="AE41" s="182"/>
      <c r="AF41" s="182"/>
      <c r="AG41" s="182"/>
      <c r="AH41" s="183"/>
      <c r="AI41" s="184" t="s">
        <v>419</v>
      </c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6"/>
      <c r="AZ41" s="187">
        <v>0</v>
      </c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9"/>
      <c r="BW41" s="187">
        <v>0</v>
      </c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9"/>
      <c r="CO41" s="190" t="s">
        <v>302</v>
      </c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1"/>
      <c r="DG41" s="18"/>
    </row>
    <row r="42" spans="1:110" ht="87.75" customHeight="1">
      <c r="A42" s="216" t="s">
        <v>408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44" t="s">
        <v>207</v>
      </c>
      <c r="AD42" s="245"/>
      <c r="AE42" s="245"/>
      <c r="AF42" s="245"/>
      <c r="AG42" s="245"/>
      <c r="AH42" s="246"/>
      <c r="AI42" s="223" t="s">
        <v>383</v>
      </c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5"/>
      <c r="AZ42" s="187">
        <v>41000</v>
      </c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9"/>
      <c r="BW42" s="213" t="s">
        <v>302</v>
      </c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43"/>
      <c r="CO42" s="220">
        <f>AZ42</f>
        <v>41000</v>
      </c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1"/>
    </row>
    <row r="43" spans="1:110" ht="110.25" customHeight="1">
      <c r="A43" s="216" t="s">
        <v>414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26" t="s">
        <v>207</v>
      </c>
      <c r="AD43" s="227"/>
      <c r="AE43" s="227"/>
      <c r="AF43" s="227"/>
      <c r="AG43" s="227"/>
      <c r="AH43" s="227"/>
      <c r="AI43" s="222" t="s">
        <v>283</v>
      </c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190">
        <v>16000</v>
      </c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220" t="s">
        <v>302</v>
      </c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>
        <f>AZ43</f>
        <v>16000</v>
      </c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1"/>
    </row>
    <row r="44" spans="1:110" ht="108.75" customHeight="1">
      <c r="A44" s="216" t="s">
        <v>409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26" t="s">
        <v>207</v>
      </c>
      <c r="AD44" s="227"/>
      <c r="AE44" s="227"/>
      <c r="AF44" s="227"/>
      <c r="AG44" s="227"/>
      <c r="AH44" s="227"/>
      <c r="AI44" s="222" t="s">
        <v>384</v>
      </c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190">
        <v>2000</v>
      </c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220" t="s">
        <v>302</v>
      </c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>
        <f>AZ44</f>
        <v>2000</v>
      </c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1"/>
    </row>
    <row r="45" spans="1:110" s="15" customFormat="1" ht="98.25" customHeight="1">
      <c r="A45" s="216" t="s">
        <v>268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 t="s">
        <v>207</v>
      </c>
      <c r="AD45" s="218"/>
      <c r="AE45" s="218"/>
      <c r="AF45" s="218"/>
      <c r="AG45" s="218"/>
      <c r="AH45" s="218"/>
      <c r="AI45" s="219" t="s">
        <v>284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190">
        <v>3442900</v>
      </c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>
        <v>955972.77</v>
      </c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220">
        <f>AZ45-BW45</f>
        <v>2486927.23</v>
      </c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1"/>
    </row>
    <row r="46" spans="1:113" s="15" customFormat="1" ht="68.25" customHeight="1">
      <c r="A46" s="216" t="s">
        <v>427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 t="s">
        <v>207</v>
      </c>
      <c r="AD46" s="218"/>
      <c r="AE46" s="218"/>
      <c r="AF46" s="218"/>
      <c r="AG46" s="218"/>
      <c r="AH46" s="218"/>
      <c r="AI46" s="219" t="s">
        <v>426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190">
        <v>7000</v>
      </c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>
        <v>6377</v>
      </c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220">
        <f>AZ46-BW46</f>
        <v>623</v>
      </c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1"/>
      <c r="DI46" s="41">
        <f>BW45+BW46</f>
        <v>962349.77</v>
      </c>
    </row>
    <row r="47" spans="1:110" s="15" customFormat="1" ht="85.5" customHeight="1">
      <c r="A47" s="49" t="s">
        <v>440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217" t="s">
        <v>207</v>
      </c>
      <c r="AD47" s="218"/>
      <c r="AE47" s="218"/>
      <c r="AF47" s="218"/>
      <c r="AG47" s="218"/>
      <c r="AH47" s="218"/>
      <c r="AI47" s="219" t="s">
        <v>431</v>
      </c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190">
        <v>100100</v>
      </c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 t="s">
        <v>302</v>
      </c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220">
        <f>AZ47</f>
        <v>100100</v>
      </c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1"/>
    </row>
    <row r="48" spans="1:110" s="15" customFormat="1" ht="102" customHeight="1">
      <c r="A48" s="49" t="s">
        <v>432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217" t="s">
        <v>207</v>
      </c>
      <c r="AD48" s="218"/>
      <c r="AE48" s="218"/>
      <c r="AF48" s="218"/>
      <c r="AG48" s="218"/>
      <c r="AH48" s="218"/>
      <c r="AI48" s="219" t="s">
        <v>428</v>
      </c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190">
        <v>363600</v>
      </c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>
        <v>5579.09</v>
      </c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>
        <f>AZ48-BW48</f>
        <v>358020.91</v>
      </c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1"/>
    </row>
    <row r="49" spans="1:110" s="15" customFormat="1" ht="130.5" customHeight="1" hidden="1">
      <c r="A49" s="216" t="s">
        <v>350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7" t="s">
        <v>207</v>
      </c>
      <c r="AD49" s="218"/>
      <c r="AE49" s="218"/>
      <c r="AF49" s="218"/>
      <c r="AG49" s="218"/>
      <c r="AH49" s="218"/>
      <c r="AI49" s="219" t="s">
        <v>349</v>
      </c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190">
        <v>0</v>
      </c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>
        <v>0</v>
      </c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220">
        <f>AZ49-BW49</f>
        <v>0</v>
      </c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1"/>
    </row>
    <row r="50" spans="1:110" s="15" customFormat="1" ht="125.25" customHeight="1" hidden="1">
      <c r="A50" s="216" t="s">
        <v>362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7" t="s">
        <v>207</v>
      </c>
      <c r="AD50" s="218"/>
      <c r="AE50" s="218"/>
      <c r="AF50" s="218"/>
      <c r="AG50" s="218"/>
      <c r="AH50" s="218"/>
      <c r="AI50" s="219" t="s">
        <v>360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190">
        <v>0</v>
      </c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>
        <v>0</v>
      </c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220" t="s">
        <v>302</v>
      </c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1"/>
    </row>
    <row r="51" spans="1:113" s="15" customFormat="1" ht="146.25" customHeight="1">
      <c r="A51" s="49" t="s">
        <v>386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217" t="s">
        <v>207</v>
      </c>
      <c r="AD51" s="218"/>
      <c r="AE51" s="218"/>
      <c r="AF51" s="218"/>
      <c r="AG51" s="218"/>
      <c r="AH51" s="218"/>
      <c r="AI51" s="219" t="s">
        <v>385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190">
        <v>68300</v>
      </c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>
        <v>11372.5</v>
      </c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220">
        <f>AZ51-BW51</f>
        <v>56927.5</v>
      </c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1"/>
      <c r="DI51" s="41"/>
    </row>
    <row r="52" spans="1:110" ht="75" customHeight="1" thickBot="1">
      <c r="A52" s="216" t="s">
        <v>410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192" t="s">
        <v>207</v>
      </c>
      <c r="AD52" s="193"/>
      <c r="AE52" s="193"/>
      <c r="AF52" s="193"/>
      <c r="AG52" s="193"/>
      <c r="AH52" s="194"/>
      <c r="AI52" s="195" t="s">
        <v>285</v>
      </c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7"/>
      <c r="AZ52" s="201">
        <v>5000</v>
      </c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3"/>
      <c r="BW52" s="201" t="s">
        <v>302</v>
      </c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3"/>
      <c r="CO52" s="204">
        <f>AZ52</f>
        <v>5000</v>
      </c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5"/>
    </row>
    <row r="53" spans="1:110" ht="56.25" customHeight="1" hidden="1" thickBot="1">
      <c r="A53" s="49" t="s">
        <v>417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192" t="s">
        <v>207</v>
      </c>
      <c r="AD53" s="193"/>
      <c r="AE53" s="193"/>
      <c r="AF53" s="193"/>
      <c r="AG53" s="193"/>
      <c r="AH53" s="194"/>
      <c r="AI53" s="195" t="s">
        <v>416</v>
      </c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7"/>
      <c r="AZ53" s="198">
        <v>0</v>
      </c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200"/>
      <c r="BW53" s="201">
        <v>0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3"/>
      <c r="CO53" s="204">
        <f>AZ53-BW53</f>
        <v>0</v>
      </c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5"/>
    </row>
    <row r="54" spans="1:110" ht="87.75" customHeight="1" thickBot="1">
      <c r="A54" s="216" t="s">
        <v>388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192" t="s">
        <v>207</v>
      </c>
      <c r="AD54" s="193"/>
      <c r="AE54" s="193"/>
      <c r="AF54" s="193"/>
      <c r="AG54" s="193"/>
      <c r="AH54" s="194"/>
      <c r="AI54" s="195" t="s">
        <v>387</v>
      </c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7"/>
      <c r="AZ54" s="201">
        <v>40400</v>
      </c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3"/>
      <c r="BW54" s="201">
        <v>12211</v>
      </c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3"/>
      <c r="CO54" s="204">
        <f>AZ54-BW54</f>
        <v>28189</v>
      </c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5"/>
    </row>
    <row r="55" spans="1:110" ht="7.5" customHeight="1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8"/>
      <c r="AD55" s="19"/>
      <c r="AE55" s="19"/>
      <c r="AF55" s="19"/>
      <c r="AG55" s="19"/>
      <c r="AH55" s="18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23" ht="22.5" customHeight="1" thickBot="1">
      <c r="A56" s="216" t="s">
        <v>232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56" t="s">
        <v>208</v>
      </c>
      <c r="AD56" s="257"/>
      <c r="AE56" s="257"/>
      <c r="AF56" s="257"/>
      <c r="AG56" s="257"/>
      <c r="AH56" s="258"/>
      <c r="AI56" s="259" t="s">
        <v>200</v>
      </c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1"/>
      <c r="AZ56" s="251">
        <f>'стр.1'!BC13-Лист1!AZ5</f>
        <v>-49937.949999999255</v>
      </c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1">
        <f>'стр.1'!BW13-Лист1!BW5</f>
        <v>712080.4500000002</v>
      </c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1" t="s">
        <v>200</v>
      </c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3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</row>
  </sheetData>
  <sheetProtection/>
  <mergeCells count="322">
    <mergeCell ref="A47:AB47"/>
    <mergeCell ref="AC47:AH47"/>
    <mergeCell ref="AI47:AY47"/>
    <mergeCell ref="AZ47:BV47"/>
    <mergeCell ref="BW47:CN47"/>
    <mergeCell ref="CO47:DF47"/>
    <mergeCell ref="A48:AB48"/>
    <mergeCell ref="AC48:AH48"/>
    <mergeCell ref="AI48:AY48"/>
    <mergeCell ref="AZ48:BV48"/>
    <mergeCell ref="BW48:CN48"/>
    <mergeCell ref="CO48:DF48"/>
    <mergeCell ref="A40:AB40"/>
    <mergeCell ref="AC40:AH40"/>
    <mergeCell ref="AI40:AY40"/>
    <mergeCell ref="AZ40:BV40"/>
    <mergeCell ref="BW40:CN40"/>
    <mergeCell ref="CO40:DF40"/>
    <mergeCell ref="A52:AB52"/>
    <mergeCell ref="AC52:AH52"/>
    <mergeCell ref="AI52:AY52"/>
    <mergeCell ref="AZ52:BV52"/>
    <mergeCell ref="BW52:CN52"/>
    <mergeCell ref="CO52:DF52"/>
    <mergeCell ref="A44:AB44"/>
    <mergeCell ref="AC44:AH44"/>
    <mergeCell ref="AI44:AY44"/>
    <mergeCell ref="AZ44:BV44"/>
    <mergeCell ref="BW44:CN44"/>
    <mergeCell ref="CO44:DF44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4:AB54"/>
    <mergeCell ref="A56:AB56"/>
    <mergeCell ref="AC56:AH56"/>
    <mergeCell ref="AI56:AY56"/>
    <mergeCell ref="AZ56:BV56"/>
    <mergeCell ref="AC54:AH54"/>
    <mergeCell ref="AI54:AY54"/>
    <mergeCell ref="AZ54:BV54"/>
    <mergeCell ref="DI56:DS56"/>
    <mergeCell ref="BW54:CN54"/>
    <mergeCell ref="CO54:DF54"/>
    <mergeCell ref="BW56:CN56"/>
    <mergeCell ref="CO56:DF56"/>
    <mergeCell ref="BW51:CN51"/>
    <mergeCell ref="CO51:DF51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51:AB51"/>
    <mergeCell ref="AC51:AH51"/>
    <mergeCell ref="AI51:AY51"/>
    <mergeCell ref="AZ51:BV51"/>
    <mergeCell ref="AI42:AY42"/>
    <mergeCell ref="AZ42:BV42"/>
    <mergeCell ref="A43:AB43"/>
    <mergeCell ref="AC43:AH43"/>
    <mergeCell ref="A46:AB46"/>
    <mergeCell ref="AC46:AH46"/>
    <mergeCell ref="AI46:AY46"/>
    <mergeCell ref="AZ46:BV46"/>
    <mergeCell ref="BW46:CN46"/>
    <mergeCell ref="CO46:DF46"/>
    <mergeCell ref="A49:AB49"/>
    <mergeCell ref="AC49:AH49"/>
    <mergeCell ref="AI49:AY49"/>
    <mergeCell ref="AZ49:BV49"/>
    <mergeCell ref="BW49:CN49"/>
    <mergeCell ref="CO49:DF49"/>
    <mergeCell ref="AI26:AY26"/>
    <mergeCell ref="AZ26:BV26"/>
    <mergeCell ref="BW26:CN26"/>
    <mergeCell ref="CO26:DF26"/>
    <mergeCell ref="A50:AB50"/>
    <mergeCell ref="AC50:AH50"/>
    <mergeCell ref="AI50:AY50"/>
    <mergeCell ref="AZ50:BV50"/>
    <mergeCell ref="BW50:CN50"/>
    <mergeCell ref="CO50:DF50"/>
    <mergeCell ref="A25:AB25"/>
    <mergeCell ref="AC25:AH25"/>
    <mergeCell ref="AI25:AY25"/>
    <mergeCell ref="AZ25:BV25"/>
    <mergeCell ref="BW25:CN25"/>
    <mergeCell ref="CO25:DF25"/>
    <mergeCell ref="A53:AB53"/>
    <mergeCell ref="AC53:AH53"/>
    <mergeCell ref="AI53:AY53"/>
    <mergeCell ref="AZ53:BV53"/>
    <mergeCell ref="BW53:CN53"/>
    <mergeCell ref="CO53:DF53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45" r:id="rId1"/>
  <rowBreaks count="1" manualBreakCount="1">
    <brk id="2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6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276" t="s">
        <v>298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</row>
    <row r="3" spans="1:110" ht="54" customHeight="1">
      <c r="A3" s="308" t="s">
        <v>194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 t="s">
        <v>195</v>
      </c>
      <c r="AD3" s="298"/>
      <c r="AE3" s="298"/>
      <c r="AF3" s="298"/>
      <c r="AG3" s="298"/>
      <c r="AH3" s="298"/>
      <c r="AI3" s="298" t="s">
        <v>299</v>
      </c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 t="s">
        <v>235</v>
      </c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 t="s">
        <v>196</v>
      </c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 t="s">
        <v>197</v>
      </c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316"/>
    </row>
    <row r="4" spans="1:110" s="9" customFormat="1" ht="12" customHeight="1" thickBot="1">
      <c r="A4" s="309">
        <v>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6">
        <v>2</v>
      </c>
      <c r="AD4" s="306"/>
      <c r="AE4" s="306"/>
      <c r="AF4" s="306"/>
      <c r="AG4" s="306"/>
      <c r="AH4" s="306"/>
      <c r="AI4" s="306">
        <v>3</v>
      </c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>
        <v>4</v>
      </c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>
        <v>5</v>
      </c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>
        <v>6</v>
      </c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23"/>
    </row>
    <row r="5" spans="1:110" ht="22.5" customHeight="1">
      <c r="A5" s="311" t="s">
        <v>170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2"/>
      <c r="AC5" s="313" t="s">
        <v>231</v>
      </c>
      <c r="AD5" s="314"/>
      <c r="AE5" s="314"/>
      <c r="AF5" s="314"/>
      <c r="AG5" s="314"/>
      <c r="AH5" s="314"/>
      <c r="AI5" s="314" t="s">
        <v>200</v>
      </c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7">
        <f>AZ29</f>
        <v>49937.949999999255</v>
      </c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7">
        <f>BW29</f>
        <v>-712080.4499999997</v>
      </c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7">
        <f>AZ5-BW5</f>
        <v>762018.399999999</v>
      </c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9"/>
    </row>
    <row r="6" spans="1:110" ht="12" customHeight="1">
      <c r="A6" s="320" t="s">
        <v>198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1"/>
      <c r="AC6" s="285" t="s">
        <v>210</v>
      </c>
      <c r="AD6" s="286"/>
      <c r="AE6" s="286"/>
      <c r="AF6" s="286"/>
      <c r="AG6" s="286"/>
      <c r="AH6" s="287"/>
      <c r="AI6" s="315" t="s">
        <v>200</v>
      </c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7"/>
      <c r="AZ6" s="300" t="s">
        <v>302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300" t="s">
        <v>302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300" t="s">
        <v>302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6"/>
    </row>
    <row r="7" spans="1:110" ht="22.5" customHeight="1">
      <c r="A7" s="324" t="s">
        <v>171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C7" s="288"/>
      <c r="AD7" s="289"/>
      <c r="AE7" s="289"/>
      <c r="AF7" s="289"/>
      <c r="AG7" s="289"/>
      <c r="AH7" s="290"/>
      <c r="AI7" s="29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90"/>
      <c r="AZ7" s="29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95"/>
      <c r="BW7" s="29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95"/>
      <c r="CO7" s="29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97"/>
    </row>
    <row r="8" spans="1:110" ht="15" customHeight="1">
      <c r="A8" s="333" t="s">
        <v>209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  <c r="AC8" s="285" t="s">
        <v>210</v>
      </c>
      <c r="AD8" s="286"/>
      <c r="AE8" s="286"/>
      <c r="AF8" s="286"/>
      <c r="AG8" s="286"/>
      <c r="AH8" s="287"/>
      <c r="AI8" s="315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7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2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2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22"/>
    </row>
    <row r="9" spans="1:110" ht="57.75" customHeight="1" hidden="1">
      <c r="A9" s="326" t="s">
        <v>313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7"/>
      <c r="AC9" s="288"/>
      <c r="AD9" s="289"/>
      <c r="AE9" s="289"/>
      <c r="AF9" s="289"/>
      <c r="AG9" s="289"/>
      <c r="AH9" s="290"/>
      <c r="AI9" s="299" t="s">
        <v>117</v>
      </c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303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5"/>
      <c r="BW9" s="303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5"/>
      <c r="CO9" s="303" t="s">
        <v>302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30"/>
    </row>
    <row r="10" spans="1:110" ht="56.25" customHeight="1" hidden="1">
      <c r="A10" s="328" t="s">
        <v>322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9"/>
      <c r="AC10" s="265" t="s">
        <v>323</v>
      </c>
      <c r="AD10" s="266"/>
      <c r="AE10" s="266"/>
      <c r="AF10" s="266"/>
      <c r="AG10" s="266"/>
      <c r="AH10" s="266"/>
      <c r="AI10" s="266" t="s">
        <v>324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 t="s">
        <v>302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307"/>
    </row>
    <row r="11" spans="1:110" ht="62.25" customHeight="1">
      <c r="A11" s="331" t="s">
        <v>313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  <c r="AC11" s="265" t="s">
        <v>415</v>
      </c>
      <c r="AD11" s="266"/>
      <c r="AE11" s="266"/>
      <c r="AF11" s="266"/>
      <c r="AG11" s="266"/>
      <c r="AH11" s="266"/>
      <c r="AI11" s="266" t="s">
        <v>117</v>
      </c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7" t="s">
        <v>302</v>
      </c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 t="s">
        <v>302</v>
      </c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 t="s">
        <v>302</v>
      </c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307"/>
    </row>
    <row r="12" spans="1:110" ht="69" customHeight="1">
      <c r="A12" s="331" t="s">
        <v>322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2"/>
      <c r="AC12" s="265" t="s">
        <v>323</v>
      </c>
      <c r="AD12" s="266"/>
      <c r="AE12" s="266"/>
      <c r="AF12" s="266"/>
      <c r="AG12" s="266"/>
      <c r="AH12" s="266"/>
      <c r="AI12" s="266" t="s">
        <v>324</v>
      </c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7" t="s">
        <v>302</v>
      </c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 t="s">
        <v>302</v>
      </c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 t="s">
        <v>302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307"/>
    </row>
    <row r="13" spans="1:110" ht="1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65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8" t="s">
        <v>302</v>
      </c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 t="s">
        <v>302</v>
      </c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302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71"/>
    </row>
    <row r="14" spans="1:110" ht="1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265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8" t="s">
        <v>302</v>
      </c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 t="s">
        <v>302</v>
      </c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302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71"/>
    </row>
    <row r="15" spans="1:110" ht="1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65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8" t="s">
        <v>302</v>
      </c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 t="s">
        <v>302</v>
      </c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302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71"/>
    </row>
    <row r="16" spans="1:110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  <c r="AC16" s="265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8" t="s">
        <v>302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 t="s">
        <v>302</v>
      </c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302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71"/>
    </row>
    <row r="17" spans="1:110" ht="1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65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 t="s">
        <v>302</v>
      </c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302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71"/>
    </row>
    <row r="18" spans="1:110" ht="1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65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8" t="s">
        <v>302</v>
      </c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 t="s">
        <v>302</v>
      </c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302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71"/>
    </row>
    <row r="19" spans="1:110" ht="1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65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8" t="s">
        <v>302</v>
      </c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 t="s">
        <v>302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 t="s">
        <v>302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71"/>
    </row>
    <row r="20" spans="1:110" ht="1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  <c r="AC20" s="265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8" t="s">
        <v>302</v>
      </c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 t="s">
        <v>302</v>
      </c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302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71"/>
    </row>
    <row r="21" spans="1:110" ht="15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65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8" t="s">
        <v>302</v>
      </c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 t="s">
        <v>302</v>
      </c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302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71"/>
    </row>
    <row r="22" spans="1:110" ht="22.5" customHeight="1">
      <c r="A22" s="335" t="s">
        <v>172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  <c r="AC22" s="265" t="s">
        <v>211</v>
      </c>
      <c r="AD22" s="266"/>
      <c r="AE22" s="266"/>
      <c r="AF22" s="266"/>
      <c r="AG22" s="266"/>
      <c r="AH22" s="266"/>
      <c r="AI22" s="266" t="s">
        <v>200</v>
      </c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8" t="s">
        <v>302</v>
      </c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 t="s">
        <v>302</v>
      </c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 t="s">
        <v>302</v>
      </c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71"/>
    </row>
    <row r="23" spans="1:110" ht="12" customHeight="1">
      <c r="A23" s="320" t="s">
        <v>209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1"/>
      <c r="AC23" s="285"/>
      <c r="AD23" s="286"/>
      <c r="AE23" s="286"/>
      <c r="AF23" s="286"/>
      <c r="AG23" s="286"/>
      <c r="AH23" s="287"/>
      <c r="AI23" s="315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7"/>
      <c r="AZ23" s="291" t="s">
        <v>302</v>
      </c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3"/>
      <c r="BW23" s="291" t="s">
        <v>302</v>
      </c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3"/>
      <c r="CO23" s="291" t="s">
        <v>302</v>
      </c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6"/>
    </row>
    <row r="24" spans="1:110" ht="15" customHeigh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8"/>
      <c r="AC24" s="288"/>
      <c r="AD24" s="289"/>
      <c r="AE24" s="289"/>
      <c r="AF24" s="289"/>
      <c r="AG24" s="289"/>
      <c r="AH24" s="290"/>
      <c r="AI24" s="29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90"/>
      <c r="AZ24" s="29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95"/>
      <c r="BW24" s="29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95"/>
      <c r="CO24" s="29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97"/>
    </row>
    <row r="25" spans="1:110" ht="15" customHeight="1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65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8" t="s">
        <v>302</v>
      </c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 t="s">
        <v>302</v>
      </c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 t="s">
        <v>302</v>
      </c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71"/>
    </row>
    <row r="26" spans="1:110" ht="1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65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8" t="s">
        <v>302</v>
      </c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 t="s">
        <v>302</v>
      </c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 t="s">
        <v>302</v>
      </c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71"/>
    </row>
    <row r="27" spans="1:110" ht="15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3"/>
      <c r="AC27" s="265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8" t="s">
        <v>302</v>
      </c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 t="s">
        <v>302</v>
      </c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 t="s">
        <v>302</v>
      </c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71"/>
    </row>
    <row r="28" spans="1:110" ht="15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3"/>
      <c r="AC28" s="265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8" t="s">
        <v>302</v>
      </c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 t="s">
        <v>302</v>
      </c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 t="s">
        <v>302</v>
      </c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71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5" t="s">
        <v>213</v>
      </c>
      <c r="AD29" s="266"/>
      <c r="AE29" s="266"/>
      <c r="AF29" s="266"/>
      <c r="AG29" s="266"/>
      <c r="AH29" s="266"/>
      <c r="AI29" s="266" t="s">
        <v>290</v>
      </c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7">
        <f>AZ30+AZ32</f>
        <v>49937.949999999255</v>
      </c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7">
        <f>BW30+BW32</f>
        <v>-712080.4499999997</v>
      </c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7">
        <f>AZ29-BW29</f>
        <v>762018.399999999</v>
      </c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71"/>
    </row>
    <row r="30" spans="1:110" ht="21.75" customHeight="1">
      <c r="A30" s="339" t="s">
        <v>3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265" t="s">
        <v>214</v>
      </c>
      <c r="AD30" s="266"/>
      <c r="AE30" s="266"/>
      <c r="AF30" s="266"/>
      <c r="AG30" s="266"/>
      <c r="AH30" s="266"/>
      <c r="AI30" s="266" t="s">
        <v>288</v>
      </c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7">
        <f>-'стр.1'!BC13</f>
        <v>-10606200</v>
      </c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9">
        <v>-2998692.42</v>
      </c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68" t="s">
        <v>200</v>
      </c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71"/>
    </row>
    <row r="31" spans="1:110" ht="1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5"/>
      <c r="AC31" s="346"/>
      <c r="AD31" s="347"/>
      <c r="AE31" s="347"/>
      <c r="AF31" s="347"/>
      <c r="AG31" s="347"/>
      <c r="AH31" s="348"/>
      <c r="AI31" s="349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8"/>
      <c r="AZ31" s="350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2"/>
      <c r="BW31" s="353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5"/>
      <c r="CO31" s="268" t="s">
        <v>200</v>
      </c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71"/>
    </row>
    <row r="32" spans="1:110" ht="24" customHeight="1" thickBot="1">
      <c r="A32" s="262" t="s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3"/>
      <c r="AC32" s="273" t="s">
        <v>215</v>
      </c>
      <c r="AD32" s="272"/>
      <c r="AE32" s="272"/>
      <c r="AF32" s="272"/>
      <c r="AG32" s="272"/>
      <c r="AH32" s="272"/>
      <c r="AI32" s="272" t="s">
        <v>289</v>
      </c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4">
        <f>Лист1!AZ5</f>
        <v>10656137.95</v>
      </c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9">
        <v>2286611.97</v>
      </c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75" t="s">
        <v>200</v>
      </c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81"/>
    </row>
    <row r="33" spans="1:110" ht="15.7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5"/>
      <c r="AC33" s="346"/>
      <c r="AD33" s="347"/>
      <c r="AE33" s="347"/>
      <c r="AF33" s="347"/>
      <c r="AG33" s="347"/>
      <c r="AH33" s="348"/>
      <c r="AI33" s="349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8"/>
      <c r="AZ33" s="350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2"/>
      <c r="BW33" s="353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5"/>
      <c r="CO33" s="268" t="s">
        <v>200</v>
      </c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71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4" t="s">
        <v>83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BD35" s="264" t="s">
        <v>181</v>
      </c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</row>
    <row r="36" spans="1:97" s="2" customFormat="1" ht="45.7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78" t="s">
        <v>216</v>
      </c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6"/>
      <c r="AZ36" s="6"/>
      <c r="BA36" s="6"/>
      <c r="BB36" s="6"/>
      <c r="BC36" s="6"/>
      <c r="BD36" s="278" t="s">
        <v>223</v>
      </c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4" t="s">
        <v>84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K38" s="264" t="s">
        <v>292</v>
      </c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</row>
    <row r="39" spans="1:104" s="6" customFormat="1" ht="27.7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Z39" s="278" t="s">
        <v>216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K39" s="278" t="s">
        <v>223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4" t="s">
        <v>372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"/>
      <c r="AZ41" s="2"/>
      <c r="BA41" s="2"/>
      <c r="BB41" s="2"/>
      <c r="BC41" s="2"/>
      <c r="BD41" s="264" t="s">
        <v>82</v>
      </c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</row>
    <row r="42" spans="1:97" s="6" customFormat="1" ht="42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78" t="s">
        <v>216</v>
      </c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BD42" s="278" t="s">
        <v>223</v>
      </c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="2" customFormat="1" ht="11.25">
      <c r="AU43" s="8"/>
    </row>
    <row r="44" spans="1:39" s="2" customFormat="1" ht="11.25">
      <c r="A44" s="341" t="s">
        <v>224</v>
      </c>
      <c r="B44" s="341"/>
      <c r="C44" s="289" t="s">
        <v>443</v>
      </c>
      <c r="D44" s="289"/>
      <c r="E44" s="289"/>
      <c r="F44" s="289"/>
      <c r="G44" s="342" t="s">
        <v>224</v>
      </c>
      <c r="H44" s="342"/>
      <c r="I44" s="264" t="s">
        <v>441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343">
        <v>2020</v>
      </c>
      <c r="AH44" s="343"/>
      <c r="AI44" s="343"/>
      <c r="AJ44" s="343"/>
      <c r="AK44" s="343"/>
      <c r="AL44" s="343"/>
      <c r="AM44" s="2" t="s">
        <v>206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2020-03-02T11:46:18Z</cp:lastPrinted>
  <dcterms:created xsi:type="dcterms:W3CDTF">2007-09-21T13:36:41Z</dcterms:created>
  <dcterms:modified xsi:type="dcterms:W3CDTF">2020-04-06T05:50:21Z</dcterms:modified>
  <cp:category/>
  <cp:version/>
  <cp:contentType/>
  <cp:contentStatus/>
</cp:coreProperties>
</file>