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<sst xmlns="http://schemas.openxmlformats.org/spreadsheetml/2006/main" count="884" uniqueCount="445">
  <si>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</si>
  <si>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</si>
  <si>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</si>
  <si>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</si>
  <si>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</si>
  <si>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</si>
  <si>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</si>
  <si>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</si>
  <si>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</si>
  <si>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</si>
  <si>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</si>
  <si>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</si>
  <si>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</si>
  <si>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</si>
  <si>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</si>
  <si>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</si>
  <si>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</si>
  <si>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</si>
  <si>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</si>
  <si>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</si>
  <si>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</si>
  <si>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</si>
  <si>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</si>
  <si>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</si>
  <si>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</si>
  <si>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</si>
  <si>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</si>
  <si>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</si>
  <si>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</si>
  <si>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</si>
  <si>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</si>
  <si>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</si>
  <si>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</si>
  <si>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</si>
  <si>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</si>
  <si>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</si>
  <si>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</si>
  <si>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</si>
  <si>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</si>
  <si>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</si>
  <si>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</si>
  <si>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</si>
  <si>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</si>
  <si>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</si>
  <si>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</si>
  <si>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</si>
  <si>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</si>
  <si>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</si>
  <si>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</si>
  <si>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</si>
  <si>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</si>
  <si>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</si>
  <si>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</si>
  <si>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</si>
  <si>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</si>
  <si>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</si>
  <si>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</si>
  <si>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</si>
  <si>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</si>
  <si>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</si>
  <si>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</si>
  <si>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</si>
  <si>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</si>
  <si>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</si>
  <si>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</si>
  <si>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</si>
  <si>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</si>
  <si>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</si>
  <si>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</si>
  <si>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</si>
  <si>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</si>
  <si>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</si>
  <si>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</si>
  <si>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</si>
  <si>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</si>
  <si>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</si>
  <si>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</si>
  <si>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</si>
  <si>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</si>
  <si>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</si>
  <si>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</si>
  <si>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</si>
  <si>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</si>
  <si>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</si>
  <si>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</si>
  <si>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</si>
  <si>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</si>
  <si>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</si>
  <si>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</si>
  <si>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</si>
  <si>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</si>
  <si>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</si>
  <si>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</si>
  <si>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</si>
  <si>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</si>
  <si>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</si>
  <si>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</si>
  <si>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</si>
  <si>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</si>
  <si>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</si>
  <si>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</si>
  <si>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</si>
  <si>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</si>
  <si>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</si>
  <si>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</si>
  <si>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</si>
  <si>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</si>
  <si>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</si>
  <si>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</si>
  <si>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</si>
  <si>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</si>
  <si>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</si>
  <si>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</si>
  <si>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</si>
  <si>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</si>
  <si>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</si>
  <si>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</si>
  <si>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</si>
  <si>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</si>
  <si>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</si>
  <si>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</si>
  <si>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</si>
  <si>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</si>
  <si>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</si>
  <si>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</si>
  <si>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</si>
  <si>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</si>
  <si>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</si>
  <si>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</si>
  <si>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</si>
  <si>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</si>
  <si>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</si>
  <si>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</si>
  <si>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</si>
  <si>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</si>
  <si>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</si>
  <si>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</si>
  <si>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</si>
  <si>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</si>
  <si>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</si>
  <si>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</si>
  <si>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</si>
  <si>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</si>
  <si>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</si>
  <si>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</si>
  <si>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</si>
  <si>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</si>
  <si>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</si>
  <si>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</si>
  <si>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</si>
  <si>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</si>
  <si>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</si>
  <si>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</si>
  <si>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</si>
  <si>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</si>
  <si>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</si>
  <si>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</si>
  <si>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</si>
  <si>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</si>
  <si>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</si>
  <si>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</si>
  <si>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</si>
  <si>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</si>
  <si>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</si>
  <si>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</si>
  <si>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</si>
  <si>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</si>
  <si>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</si>
  <si>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</si>
  <si>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</si>
  <si>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</si>
  <si>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</si>
  <si>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</si>
  <si>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</si>
  <si>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</si>
  <si>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</si>
  <si>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</si>
  <si>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</si>
  <si>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</si>
  <si>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</si>
  <si>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</si>
  <si>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</si>
  <si>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</si>
  <si>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</si>
  <si>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</si>
  <si>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</si>
  <si>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</si>
  <si>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</si>
  <si>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</si>
  <si>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</si>
  <si>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</si>
  <si>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</si>
  <si>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</si>
  <si>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</si>
  <si>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</si>
  <si>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</si>
  <si>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</si>
  <si>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</si>
  <si>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</si>
  <si>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</si>
  <si>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</si>
  <si>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</si>
  <si>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</si>
  <si>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</si>
  <si>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</si>
  <si>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</si>
  <si>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</si>
  <si>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</si>
  <si>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</si>
  <si>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</si>
  <si>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</si>
  <si>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</si>
  <si>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</si>
  <si>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</si>
  <si>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</si>
  <si>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</si>
  <si>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</si>
  <si>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</si>
  <si>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</si>
  <si>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</si>
  <si>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</si>
  <si>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</si>
  <si>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</si>
  <si>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</si>
  <si>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</si>
  <si>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</si>
  <si>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</si>
  <si>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</si>
  <si>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</si>
  <si>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</si>
  <si>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</si>
  <si>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</si>
  <si>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</si>
  <si>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</si>
  <si>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</si>
  <si>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</si>
  <si>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</si>
  <si>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</si>
  <si>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</si>
  <si>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</si>
  <si>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</si>
  <si>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</si>
  <si>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</si>
  <si>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</si>
  <si>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</si>
  <si>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</si>
  <si>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</si>
  <si>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</si>
  <si>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</si>
  <si>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</si>
  <si>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</si>
  <si>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</si>
  <si>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</si>
  <si>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</si>
  <si>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</si>
  <si>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</si>
  <si>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</si>
  <si>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</si>
  <si>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</si>
  <si>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</si>
  <si>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</si>
  <si>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</si>
  <si>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</si>
  <si>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</si>
  <si>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</si>
  <si>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</si>
  <si>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</si>
  <si>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</si>
  <si>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</si>
  <si>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</si>
  <si>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</si>
  <si>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</si>
  <si>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</si>
  <si>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</si>
  <si>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</si>
  <si>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</si>
  <si>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</si>
  <si>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</si>
  <si>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</si>
  <si>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</si>
  <si>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</si>
  <si>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</si>
  <si>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</si>
  <si>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</si>
  <si>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</si>
  <si>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</si>
  <si>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</si>
  <si>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</si>
  <si>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</si>
  <si>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</si>
  <si>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</si>
  <si>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</si>
  <si>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</si>
  <si>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</si>
  <si>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</si>
  <si>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</si>
  <si>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</si>
  <si>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</si>
  <si>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</si>
  <si>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</si>
  <si>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</si>
  <si>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</si>
  <si>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</si>
  <si>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</si>
  <si>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</si>
  <si>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</si>
  <si>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</si>
  <si>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</si>
  <si>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</si>
  <si>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</si>
  <si>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</si>
  <si>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</si>
  <si>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</si>
  <si>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</si>
  <si>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</si>
  <si>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</si>
  <si>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</si>
  <si>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</si>
  <si>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</si>
  <si>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</si>
  <si>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</si>
  <si>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</si>
  <si>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</si>
  <si>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</si>
  <si>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</si>
  <si>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</si>
  <si>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</si>
  <si>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</si>
  <si>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</si>
  <si>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</si>
  <si>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</si>
  <si>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</si>
  <si>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</si>
  <si>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</si>
  <si>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</si>
  <si>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</si>
  <si>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</si>
  <si>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</si>
  <si>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</si>
  <si>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</si>
  <si>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</si>
  <si>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</si>
  <si>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</si>
  <si>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</si>
  <si>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</si>
  <si>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</si>
  <si>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</si>
  <si>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</si>
  <si>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</si>
  <si>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</si>
  <si>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</si>
  <si>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</si>
  <si>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</si>
  <si>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</si>
  <si>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</si>
  <si>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</si>
  <si>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</si>
  <si>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</si>
  <si>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</si>
  <si>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</si>
  <si>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</si>
  <si>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</si>
  <si>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</si>
  <si>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</si>
  <si>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</si>
  <si>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</si>
  <si>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</si>
  <si>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</si>
  <si>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</si>
  <si>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</si>
  <si>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</si>
  <si>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</si>
  <si>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</si>
  <si>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</si>
  <si>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</si>
  <si>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</si>
  <si>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</si>
  <si>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</si>
  <si>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</si>
  <si>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</si>
  <si>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</si>
  <si>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</si>
  <si>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</si>
  <si>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</si>
  <si>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</si>
  <si>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</si>
  <si>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</si>
  <si>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</si>
  <si>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</si>
  <si>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</si>
  <si>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</si>
  <si>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</si>
  <si>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</si>
  <si>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</si>
  <si>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</si>
  <si>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</si>
  <si>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</si>
  <si>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</si>
  <si>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</si>
  <si>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</si>
  <si>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</si>
  <si>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</si>
  <si>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</si>
  <si>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</si>
  <si>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</si>
  <si>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</si>
  <si>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</si>
  <si>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</si>
  <si>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</si>
  <si>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</si>
  <si>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</si>
  <si>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</si>
  <si>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</si>
  <si>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</si>
  <si>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</si>
  <si>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</si>
  <si>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</si>
  <si>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</si>
  <si>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</si>
  <si>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</si>
  <si>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</si>
  <si>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</si>
  <si>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</si>
  <si>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</si>
  <si>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</si>
  <si>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</si>
  <si>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</si>
  <si>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</si>
  <si>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</si>
  <si>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</si>
  <si>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</si>
  <si>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</si>
  <si>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</si>
  <si>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</si>
  <si>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</si>
  <si>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</si>
  <si>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</si>
  <si>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</si>
  <si>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</si>
  <si>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</si>
  <si>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</si>
  <si>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</si>
  <si>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03</t>
  </si>
  <si>
    <t>ноября</t>
  </si>
  <si>
    <t>01.11.2020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</si>
</sst>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57">
      <selection activeCell="BW166" sqref="BW166:CN166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226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443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415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444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302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304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295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299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234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17942400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13353120.879999999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4589279.120000001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286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7018200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BW16+BW72+BW89+BW100+BW118+BW38+BW131</f>
        <v>4279167.5200000005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2739032.4799999995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1152200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720059.1000000001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432140.8999999999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1152200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720059.1000000001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432140.8999999999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1152200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713457.3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438742.69999999995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1152200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691870.8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460329.19999999995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301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5888.62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301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344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301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301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15697.88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301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265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301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301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348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301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BW27+BW25</f>
        <v>2814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301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352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301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2784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365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301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301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>
      <c r="A27" s="43" t="s">
        <v>361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360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30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301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301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3787.8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301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301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3757.8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301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301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301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301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301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267800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566556.28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-298756.28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301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301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301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301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251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301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301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301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301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301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301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301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301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301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301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301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301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267800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566556.28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-298756.28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267800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BW61+BW63</f>
        <v>566556.28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-298756.28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267800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561547.6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-293747.6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301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301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>
      <c r="A63" s="49" t="s">
        <v>353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350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301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5008.68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301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301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301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301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301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301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301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301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301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5300000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2768058.67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2531941.33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98543.49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51456.509999999995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98543.49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51456.509999999995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97918.86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52081.14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301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624.63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301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301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5150000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2669515.1799999997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2480484.8200000003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1050665.72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19334.280000000028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1050665.72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19334.280000000028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1050520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19480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301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145.72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301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4080000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1618849.46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2461150.54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4080000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1618849.46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2461150.54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4080000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1610470.22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2469529.7800000003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301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8379.24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301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301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301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292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301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14040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5960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354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14040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5960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14040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5960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301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14040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301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301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307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308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310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301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336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301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301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324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301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210053.47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68146.53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210053.47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68146.53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210053.47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68146.53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210053.47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68146.53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301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301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325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254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314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255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256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257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301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258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301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266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301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345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260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259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301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262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301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301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301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301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301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346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301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301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301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332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301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416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301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366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301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301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6" t="s">
        <v>245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301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>
        <f>BW132</f>
        <v>400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63" t="s">
        <v>335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400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 t="str">
        <f>CO133</f>
        <v>-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333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301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>
        <v>400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 t="s">
        <v>301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250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249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301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338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301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247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10924200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9073953.36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1850246.6400000006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10544200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8707817.36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1836382.6400000006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355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370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2944200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2699400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244800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406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2944200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2699400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244800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218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407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2944200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2699400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244800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373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231300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146504.37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84795.63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372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231100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146304.37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84795.63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371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231100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146304.37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84795.63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375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301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374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301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301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301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329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328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301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330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301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248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388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7368700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5861912.99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1506787.0099999998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301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301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387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7368700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5861912.99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1506787.0099999998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386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7368700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5861912.99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1506787.0099999998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>
      <c r="A162" s="114" t="s">
        <v>423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422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380000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366136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13864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>
      <c r="A163" s="63" t="s">
        <v>427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424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380000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366136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CO164+CO165</f>
        <v>13864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>
      <c r="A164" s="49" t="s">
        <v>426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425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80000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65300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>
        <f>BC164-BW164</f>
        <v>14700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>
      <c r="A165" s="49" t="s">
        <v>427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430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160000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160836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-836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>
      <c r="A166" s="49" t="s">
        <v>427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428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140000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140000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 t="s">
        <v>301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51">
      <selection activeCell="BW53" sqref="BW53:CN5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26" t="s">
        <v>229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</row>
    <row r="3" spans="1:110" ht="48" customHeight="1">
      <c r="A3" s="227" t="s">
        <v>194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 t="s">
        <v>195</v>
      </c>
      <c r="AD3" s="228"/>
      <c r="AE3" s="228"/>
      <c r="AF3" s="228"/>
      <c r="AG3" s="228"/>
      <c r="AH3" s="228"/>
      <c r="AI3" s="228" t="s">
        <v>123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235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196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197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9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>
        <v>2</v>
      </c>
      <c r="AD4" s="232"/>
      <c r="AE4" s="232"/>
      <c r="AF4" s="232"/>
      <c r="AG4" s="232"/>
      <c r="AH4" s="232"/>
      <c r="AI4" s="232">
        <v>3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>
        <v>4</v>
      </c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>
        <v>5</v>
      </c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>
        <v>6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7"/>
    </row>
    <row r="5" spans="1:111" s="17" customFormat="1" ht="23.25" customHeight="1">
      <c r="A5" s="233" t="s">
        <v>230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207</v>
      </c>
      <c r="AD5" s="236"/>
      <c r="AE5" s="236"/>
      <c r="AF5" s="236"/>
      <c r="AG5" s="236"/>
      <c r="AH5" s="236"/>
      <c r="AI5" s="236" t="s">
        <v>200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8">
        <f>SUM(AZ7:BV54)</f>
        <v>17992337.95</v>
      </c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>
        <f>SUM(BW7:CN54)</f>
        <v>14194341.219999999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>
        <f>AZ5-BW5</f>
        <v>3797996.7300000004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9"/>
      <c r="DG5" s="29"/>
    </row>
    <row r="6" spans="1:110" ht="15" customHeight="1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40"/>
      <c r="AC6" s="224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9" ht="52.5" customHeight="1">
      <c r="A7" s="216" t="s">
        <v>90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24" t="s">
        <v>207</v>
      </c>
      <c r="AD7" s="225"/>
      <c r="AE7" s="225"/>
      <c r="AF7" s="225"/>
      <c r="AG7" s="225"/>
      <c r="AH7" s="225"/>
      <c r="AI7" s="220" t="s">
        <v>89</v>
      </c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04">
        <v>2670700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190">
        <v>2139628.48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204">
        <f aca="true" t="shared" si="0" ref="CO7:CO12">AZ7-BW7</f>
        <v>531071.52</v>
      </c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5"/>
      <c r="DG7" s="18"/>
      <c r="DI7" s="30">
        <f>AZ7+AZ27</f>
        <v>2854600</v>
      </c>
      <c r="DO7" s="30">
        <f>BW7+BW27</f>
        <v>2253969</v>
      </c>
    </row>
    <row r="8" spans="1:119" ht="66" customHeight="1">
      <c r="A8" s="216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24" t="s">
        <v>207</v>
      </c>
      <c r="AD8" s="225"/>
      <c r="AE8" s="225"/>
      <c r="AF8" s="225"/>
      <c r="AG8" s="225"/>
      <c r="AH8" s="225"/>
      <c r="AI8" s="220" t="s">
        <v>91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04">
        <v>356200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>
        <v>296380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>
        <f t="shared" si="0"/>
        <v>59820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5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4" t="s">
        <v>207</v>
      </c>
      <c r="AD9" s="225"/>
      <c r="AE9" s="225"/>
      <c r="AF9" s="225"/>
      <c r="AG9" s="225"/>
      <c r="AH9" s="225"/>
      <c r="AI9" s="220" t="s">
        <v>92</v>
      </c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04">
        <v>860000</v>
      </c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>
        <v>613973.97</v>
      </c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>
        <f t="shared" si="0"/>
        <v>246026.03000000003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5"/>
      <c r="DI9" s="30">
        <f>AZ9+AZ28</f>
        <v>907200</v>
      </c>
      <c r="DO9" s="30">
        <f>BW9+BW28</f>
        <v>645937.82</v>
      </c>
    </row>
    <row r="10" spans="1:110" ht="63.75" customHeight="1">
      <c r="A10" s="216" t="s">
        <v>389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24" t="s">
        <v>207</v>
      </c>
      <c r="AD10" s="225"/>
      <c r="AE10" s="225"/>
      <c r="AF10" s="225"/>
      <c r="AG10" s="225"/>
      <c r="AH10" s="225"/>
      <c r="AI10" s="220" t="s">
        <v>269</v>
      </c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04">
        <v>485100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>
        <v>313557.49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>
        <f t="shared" si="0"/>
        <v>171542.51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5"/>
    </row>
    <row r="11" spans="1:110" ht="62.25" customHeight="1">
      <c r="A11" s="216" t="s">
        <v>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40"/>
      <c r="AC11" s="242" t="s">
        <v>207</v>
      </c>
      <c r="AD11" s="243"/>
      <c r="AE11" s="243"/>
      <c r="AF11" s="243"/>
      <c r="AG11" s="243"/>
      <c r="AH11" s="244"/>
      <c r="AI11" s="221" t="s">
        <v>99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3">
        <v>144000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41"/>
      <c r="BW11" s="187">
        <v>143173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9"/>
      <c r="CO11" s="204">
        <f t="shared" si="0"/>
        <v>827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5"/>
    </row>
    <row r="12" spans="1:110" ht="63.75" customHeight="1">
      <c r="A12" s="216" t="s">
        <v>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40"/>
      <c r="AC12" s="242" t="s">
        <v>207</v>
      </c>
      <c r="AD12" s="243"/>
      <c r="AE12" s="243"/>
      <c r="AF12" s="243"/>
      <c r="AG12" s="243"/>
      <c r="AH12" s="244"/>
      <c r="AI12" s="221" t="s">
        <v>94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187">
        <v>4000</v>
      </c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7">
        <v>3717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9"/>
      <c r="CO12" s="204">
        <f t="shared" si="0"/>
        <v>283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5"/>
    </row>
    <row r="13" spans="1:142" ht="65.25" customHeight="1">
      <c r="A13" s="216" t="s">
        <v>252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40"/>
      <c r="AC13" s="242" t="s">
        <v>207</v>
      </c>
      <c r="AD13" s="243"/>
      <c r="AE13" s="243"/>
      <c r="AF13" s="243"/>
      <c r="AG13" s="243"/>
      <c r="AH13" s="244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187">
        <v>1000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7">
        <v>90.66</v>
      </c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204">
        <f>AZ13-BW13</f>
        <v>909.34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I13" s="30">
        <f>AZ7+AZ8+AZ9+AZ10+AZ11+AZ12+AZ13+AZ27+AZ28+AZ29</f>
        <v>4752100</v>
      </c>
      <c r="DO13" s="30">
        <f>BW7+BW8+BW9+BW10+BW11+BW12+BW13+BW27+BW28+BW29</f>
        <v>3656824.9700000007</v>
      </c>
      <c r="DY13" s="254">
        <f>BW7+BW10+BW11+BW12</f>
        <v>2600075.9699999997</v>
      </c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</row>
    <row r="14" spans="1:110" ht="124.5" customHeight="1">
      <c r="A14" s="216" t="s">
        <v>390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40"/>
      <c r="AC14" s="242" t="s">
        <v>207</v>
      </c>
      <c r="AD14" s="243"/>
      <c r="AE14" s="243"/>
      <c r="AF14" s="243"/>
      <c r="AG14" s="243"/>
      <c r="AH14" s="244"/>
      <c r="AI14" s="221" t="s">
        <v>270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3">
        <v>200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41"/>
      <c r="BW14" s="213">
        <v>200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41"/>
      <c r="CO14" s="204" t="s">
        <v>301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81" t="s">
        <v>207</v>
      </c>
      <c r="AD15" s="182"/>
      <c r="AE15" s="182"/>
      <c r="AF15" s="182"/>
      <c r="AG15" s="182"/>
      <c r="AH15" s="183"/>
      <c r="AI15" s="184" t="s">
        <v>376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7">
        <v>0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87">
        <v>0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204">
        <v>0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5"/>
      <c r="DG15" s="31"/>
    </row>
    <row r="16" spans="1:111" ht="66" customHeight="1">
      <c r="A16" s="216" t="s">
        <v>96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24" t="s">
        <v>207</v>
      </c>
      <c r="AD16" s="225"/>
      <c r="AE16" s="225"/>
      <c r="AF16" s="225"/>
      <c r="AG16" s="225"/>
      <c r="AH16" s="225"/>
      <c r="AI16" s="219" t="s">
        <v>97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04">
        <v>3000</v>
      </c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 t="s">
        <v>301</v>
      </c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>
        <f>AZ16</f>
        <v>3000</v>
      </c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31"/>
    </row>
    <row r="17" spans="1:110" s="16" customFormat="1" ht="79.5" customHeight="1">
      <c r="A17" s="49" t="s">
        <v>391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6" t="s">
        <v>207</v>
      </c>
      <c r="AD17" s="207"/>
      <c r="AE17" s="207"/>
      <c r="AF17" s="207"/>
      <c r="AG17" s="207"/>
      <c r="AH17" s="207"/>
      <c r="AI17" s="208" t="s">
        <v>271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>
        <v>15600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13000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4">
        <f>AZ17-BW17</f>
        <v>2600</v>
      </c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</row>
    <row r="18" spans="1:110" s="16" customFormat="1" ht="108.75" customHeight="1">
      <c r="A18" s="216" t="s">
        <v>392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45" t="s">
        <v>207</v>
      </c>
      <c r="AD18" s="246"/>
      <c r="AE18" s="246"/>
      <c r="AF18" s="246"/>
      <c r="AG18" s="246"/>
      <c r="AH18" s="246"/>
      <c r="AI18" s="210" t="s">
        <v>272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12600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>
        <v>12562.55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04">
        <f>AZ18-BW18</f>
        <v>37.45000000000073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5"/>
    </row>
    <row r="19" spans="1:111" s="16" customFormat="1" ht="98.25" customHeight="1">
      <c r="A19" s="216" t="s">
        <v>393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45" t="s">
        <v>207</v>
      </c>
      <c r="AD19" s="246"/>
      <c r="AE19" s="246"/>
      <c r="AF19" s="246"/>
      <c r="AG19" s="246"/>
      <c r="AH19" s="246"/>
      <c r="AI19" s="210" t="s">
        <v>273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>
        <v>2000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04" t="s">
        <v>301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31"/>
    </row>
    <row r="20" spans="1:111" s="16" customFormat="1" ht="127.5" customHeight="1" hidden="1">
      <c r="A20" s="216" t="s">
        <v>368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45" t="s">
        <v>207</v>
      </c>
      <c r="AD20" s="246"/>
      <c r="AE20" s="246"/>
      <c r="AF20" s="246"/>
      <c r="AG20" s="246"/>
      <c r="AH20" s="246"/>
      <c r="AI20" s="210" t="s">
        <v>367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 t="s">
        <v>301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04">
        <f>AZ20</f>
        <v>0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5"/>
      <c r="DG20" s="31"/>
    </row>
    <row r="21" spans="1:110" s="16" customFormat="1" ht="81.75" customHeight="1">
      <c r="A21" s="216" t="s">
        <v>436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45" t="s">
        <v>207</v>
      </c>
      <c r="AD21" s="246"/>
      <c r="AE21" s="246"/>
      <c r="AF21" s="246"/>
      <c r="AG21" s="246"/>
      <c r="AH21" s="246"/>
      <c r="AI21" s="210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2">
        <v>20000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04" t="s">
        <v>301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5"/>
    </row>
    <row r="22" spans="1:111" s="16" customFormat="1" ht="112.5" customHeight="1">
      <c r="A22" s="216" t="s">
        <v>394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45" t="s">
        <v>207</v>
      </c>
      <c r="AD22" s="246"/>
      <c r="AE22" s="246"/>
      <c r="AF22" s="246"/>
      <c r="AG22" s="246"/>
      <c r="AH22" s="246"/>
      <c r="AI22" s="210" t="s">
        <v>377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14000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>
        <v>6960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04">
        <f>AZ22-BW22</f>
        <v>7040</v>
      </c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5"/>
      <c r="DG22" s="31"/>
    </row>
    <row r="23" spans="1:110" s="16" customFormat="1" ht="70.5" customHeight="1">
      <c r="A23" s="216" t="s">
        <v>395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45" t="s">
        <v>207</v>
      </c>
      <c r="AD23" s="246"/>
      <c r="AE23" s="246"/>
      <c r="AF23" s="246"/>
      <c r="AG23" s="246"/>
      <c r="AH23" s="246"/>
      <c r="AI23" s="210" t="s">
        <v>274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>
        <v>3000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190" t="s">
        <v>301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</row>
    <row r="24" spans="1:110" s="16" customFormat="1" ht="53.25" customHeight="1">
      <c r="A24" s="216" t="s">
        <v>396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45" t="s">
        <v>207</v>
      </c>
      <c r="AD24" s="246"/>
      <c r="AE24" s="246"/>
      <c r="AF24" s="246"/>
      <c r="AG24" s="246"/>
      <c r="AH24" s="246"/>
      <c r="AI24" s="210" t="s">
        <v>275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5100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>
        <v>1500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04">
        <f>AZ24-BW24</f>
        <v>3600</v>
      </c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5"/>
    </row>
    <row r="25" spans="1:110" s="42" customFormat="1" ht="54" customHeight="1">
      <c r="A25" s="49" t="s">
        <v>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6" t="s">
        <v>207</v>
      </c>
      <c r="AD25" s="207"/>
      <c r="AE25" s="207"/>
      <c r="AF25" s="207"/>
      <c r="AG25" s="207"/>
      <c r="AH25" s="207"/>
      <c r="AI25" s="208" t="s">
        <v>362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9">
        <v>10000</v>
      </c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10000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90" t="s">
        <v>301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81.75" customHeight="1" hidden="1">
      <c r="A26" s="216" t="s">
        <v>358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45" t="s">
        <v>207</v>
      </c>
      <c r="AD26" s="246"/>
      <c r="AE26" s="246"/>
      <c r="AF26" s="246"/>
      <c r="AG26" s="246"/>
      <c r="AH26" s="246"/>
      <c r="AI26" s="210" t="s">
        <v>356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>
        <v>0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3">
        <f>AZ26-BW26</f>
        <v>0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5"/>
    </row>
    <row r="27" spans="1:113" ht="81" customHeight="1">
      <c r="A27" s="216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24" t="s">
        <v>207</v>
      </c>
      <c r="AD27" s="225"/>
      <c r="AE27" s="225"/>
      <c r="AF27" s="225"/>
      <c r="AG27" s="225"/>
      <c r="AH27" s="225"/>
      <c r="AI27" s="219" t="s">
        <v>434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04">
        <v>183900</v>
      </c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>
        <v>114340.52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>
        <f>AZ27-BW27</f>
        <v>69559.48</v>
      </c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5"/>
      <c r="DI27" s="30"/>
    </row>
    <row r="28" spans="1:143" ht="114" customHeight="1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24" t="s">
        <v>207</v>
      </c>
      <c r="AD28" s="225"/>
      <c r="AE28" s="225"/>
      <c r="AF28" s="225"/>
      <c r="AG28" s="225"/>
      <c r="AH28" s="225"/>
      <c r="AI28" s="219" t="s">
        <v>435</v>
      </c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04">
        <v>47200</v>
      </c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>
        <v>31963.85</v>
      </c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>
        <f>AZ28-BW28</f>
        <v>15236.150000000001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5"/>
      <c r="DI28" s="30">
        <f>AZ27+AZ28</f>
        <v>231100</v>
      </c>
      <c r="DO28" s="30">
        <f>BW27+BW28</f>
        <v>146304.37</v>
      </c>
      <c r="DX28" s="254">
        <f>CO27+CO28</f>
        <v>84795.63</v>
      </c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</row>
    <row r="29" spans="1:110" ht="81" customHeight="1" hidden="1">
      <c r="A29" s="216" t="s">
        <v>418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24" t="s">
        <v>207</v>
      </c>
      <c r="AD29" s="225"/>
      <c r="AE29" s="225"/>
      <c r="AF29" s="225"/>
      <c r="AG29" s="225"/>
      <c r="AH29" s="225"/>
      <c r="AI29" s="220" t="s">
        <v>263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04">
        <v>0</v>
      </c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>
        <v>0</v>
      </c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301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5"/>
    </row>
    <row r="30" spans="1:110" ht="96.75" customHeight="1">
      <c r="A30" s="216" t="s">
        <v>397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24" t="s">
        <v>207</v>
      </c>
      <c r="AD30" s="225"/>
      <c r="AE30" s="225"/>
      <c r="AF30" s="225"/>
      <c r="AG30" s="225"/>
      <c r="AH30" s="225"/>
      <c r="AI30" s="220" t="s">
        <v>276</v>
      </c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04">
        <v>3000</v>
      </c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 t="s">
        <v>301</v>
      </c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>
        <f>AZ30</f>
        <v>3000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5"/>
    </row>
    <row r="31" spans="1:111" s="15" customFormat="1" ht="99.75" customHeight="1">
      <c r="A31" s="216" t="s">
        <v>398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1" t="s">
        <v>207</v>
      </c>
      <c r="AD31" s="182"/>
      <c r="AE31" s="182"/>
      <c r="AF31" s="182"/>
      <c r="AG31" s="182"/>
      <c r="AH31" s="183"/>
      <c r="AI31" s="184" t="s">
        <v>277</v>
      </c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7">
        <v>3000</v>
      </c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9"/>
      <c r="BW31" s="187" t="s">
        <v>301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7">
        <f>AZ31</f>
        <v>3000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247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2" t="s">
        <v>207</v>
      </c>
      <c r="AD32" s="243"/>
      <c r="AE32" s="243"/>
      <c r="AF32" s="243"/>
      <c r="AG32" s="243"/>
      <c r="AH32" s="244"/>
      <c r="AI32" s="221" t="s">
        <v>102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3"/>
      <c r="AZ32" s="213">
        <v>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41"/>
      <c r="BW32" s="213">
        <v>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41"/>
      <c r="CO32" s="204" t="s">
        <v>301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5"/>
      <c r="DG32" s="31"/>
    </row>
    <row r="33" spans="1:110" s="15" customFormat="1" ht="108.75" customHeight="1" hidden="1">
      <c r="A33" s="216" t="s">
        <v>267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181" t="s">
        <v>207</v>
      </c>
      <c r="AD33" s="182"/>
      <c r="AE33" s="182"/>
      <c r="AF33" s="182"/>
      <c r="AG33" s="182"/>
      <c r="AH33" s="183"/>
      <c r="AI33" s="184" t="s">
        <v>278</v>
      </c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9"/>
      <c r="BW33" s="187" t="s">
        <v>301</v>
      </c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/>
      <c r="CO33" s="204">
        <f>AZ33</f>
        <v>0</v>
      </c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5"/>
    </row>
    <row r="34" spans="1:119" ht="79.5" customHeight="1">
      <c r="A34" s="216" t="s">
        <v>399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42" t="s">
        <v>207</v>
      </c>
      <c r="AD34" s="243"/>
      <c r="AE34" s="243"/>
      <c r="AF34" s="243"/>
      <c r="AG34" s="243"/>
      <c r="AH34" s="244"/>
      <c r="AI34" s="221" t="s">
        <v>279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187">
        <v>942200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187">
        <v>759432.82</v>
      </c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9"/>
      <c r="CO34" s="204">
        <f>AZ34-BW34</f>
        <v>182767.18000000005</v>
      </c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5"/>
      <c r="DG34" s="18"/>
      <c r="DI34" s="30"/>
      <c r="DO34" s="30"/>
    </row>
    <row r="35" spans="1:111" ht="82.5" customHeight="1">
      <c r="A35" s="216" t="s">
        <v>400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42" t="s">
        <v>207</v>
      </c>
      <c r="AD35" s="243"/>
      <c r="AE35" s="243"/>
      <c r="AF35" s="243"/>
      <c r="AG35" s="243"/>
      <c r="AH35" s="244"/>
      <c r="AI35" s="221" t="s">
        <v>280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187">
        <v>65100</v>
      </c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9"/>
      <c r="BW35" s="213">
        <v>29759.84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41"/>
      <c r="CO35" s="204">
        <f>AZ35-BW35</f>
        <v>35340.16</v>
      </c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5"/>
      <c r="DG35" s="18"/>
    </row>
    <row r="36" spans="1:111" ht="85.5" customHeight="1" hidden="1">
      <c r="A36" s="216" t="s">
        <v>401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42" t="s">
        <v>207</v>
      </c>
      <c r="AD36" s="243"/>
      <c r="AE36" s="243"/>
      <c r="AF36" s="243"/>
      <c r="AG36" s="243"/>
      <c r="AH36" s="244"/>
      <c r="AI36" s="221" t="s">
        <v>281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187">
        <v>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9"/>
      <c r="BW36" s="213" t="s">
        <v>301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41"/>
      <c r="CO36" s="204">
        <f>AZ36</f>
        <v>0</v>
      </c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5"/>
      <c r="DG36" s="18"/>
    </row>
    <row r="37" spans="1:111" ht="82.5" customHeight="1">
      <c r="A37" s="216" t="s">
        <v>402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42" t="s">
        <v>207</v>
      </c>
      <c r="AD37" s="243"/>
      <c r="AE37" s="243"/>
      <c r="AF37" s="243"/>
      <c r="AG37" s="243"/>
      <c r="AH37" s="244"/>
      <c r="AI37" s="221" t="s">
        <v>282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187">
        <v>331437.95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213">
        <v>297649.68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41"/>
      <c r="CO37" s="204">
        <f>AZ37-BW37</f>
        <v>33788.27000000002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5"/>
      <c r="DG37" s="18"/>
    </row>
    <row r="38" spans="1:111" ht="111" customHeight="1">
      <c r="A38" s="49" t="s">
        <v>437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81" t="s">
        <v>207</v>
      </c>
      <c r="AD38" s="182"/>
      <c r="AE38" s="182"/>
      <c r="AF38" s="182"/>
      <c r="AG38" s="182"/>
      <c r="AH38" s="183"/>
      <c r="AI38" s="184" t="s">
        <v>378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7">
        <v>104300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 t="s">
        <v>301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190">
        <f>AZ38</f>
        <v>104300</v>
      </c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1"/>
      <c r="DG38" s="18"/>
    </row>
    <row r="39" spans="1:111" ht="105.75" customHeight="1">
      <c r="A39" s="49" t="s">
        <v>440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1" t="s">
        <v>207</v>
      </c>
      <c r="AD39" s="182"/>
      <c r="AE39" s="182"/>
      <c r="AF39" s="182"/>
      <c r="AG39" s="182"/>
      <c r="AH39" s="183"/>
      <c r="AI39" s="184" t="s">
        <v>379</v>
      </c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>
        <v>6522400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9"/>
      <c r="BW39" s="187">
        <v>5233518.11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90">
        <f>AZ39-BW39</f>
        <v>1288881.8899999997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  <c r="DG39" s="18"/>
    </row>
    <row r="40" spans="1:111" ht="68.25" customHeight="1" hidden="1">
      <c r="A40" s="49" t="s">
        <v>414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81" t="s">
        <v>207</v>
      </c>
      <c r="AD40" s="182"/>
      <c r="AE40" s="182"/>
      <c r="AF40" s="182"/>
      <c r="AG40" s="182"/>
      <c r="AH40" s="183"/>
      <c r="AI40" s="184" t="s">
        <v>413</v>
      </c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7">
        <v>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87">
        <v>0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90" t="s">
        <v>301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</row>
    <row r="41" spans="1:111" ht="87" customHeight="1" hidden="1">
      <c r="A41" s="49" t="s">
        <v>411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1" t="s">
        <v>207</v>
      </c>
      <c r="AD41" s="182"/>
      <c r="AE41" s="182"/>
      <c r="AF41" s="182"/>
      <c r="AG41" s="182"/>
      <c r="AH41" s="183"/>
      <c r="AI41" s="184" t="s">
        <v>412</v>
      </c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7">
        <v>0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9"/>
      <c r="BW41" s="187">
        <v>0</v>
      </c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90" t="s">
        <v>301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0" ht="87.75" customHeight="1">
      <c r="A42" s="216" t="s">
        <v>403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42" t="s">
        <v>207</v>
      </c>
      <c r="AD42" s="243"/>
      <c r="AE42" s="243"/>
      <c r="AF42" s="243"/>
      <c r="AG42" s="243"/>
      <c r="AH42" s="244"/>
      <c r="AI42" s="221" t="s">
        <v>380</v>
      </c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3"/>
      <c r="AZ42" s="187">
        <v>1000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213" t="s">
        <v>301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41"/>
      <c r="CO42" s="204">
        <f>AZ42</f>
        <v>1000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5"/>
    </row>
    <row r="43" spans="1:110" ht="110.25" customHeight="1">
      <c r="A43" s="216" t="s">
        <v>408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4" t="s">
        <v>207</v>
      </c>
      <c r="AD43" s="225"/>
      <c r="AE43" s="225"/>
      <c r="AF43" s="225"/>
      <c r="AG43" s="225"/>
      <c r="AH43" s="225"/>
      <c r="AI43" s="220" t="s">
        <v>283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190">
        <v>8600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204">
        <v>8600</v>
      </c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 t="s">
        <v>301</v>
      </c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5"/>
    </row>
    <row r="44" spans="1:110" ht="108.75" customHeight="1">
      <c r="A44" s="216" t="s">
        <v>404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24" t="s">
        <v>207</v>
      </c>
      <c r="AD44" s="225"/>
      <c r="AE44" s="225"/>
      <c r="AF44" s="225"/>
      <c r="AG44" s="225"/>
      <c r="AH44" s="225"/>
      <c r="AI44" s="220" t="s">
        <v>381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190">
        <v>2000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204">
        <v>2000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 t="s">
        <v>301</v>
      </c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5"/>
    </row>
    <row r="45" spans="1:110" s="15" customFormat="1" ht="98.25" customHeight="1">
      <c r="A45" s="216" t="s">
        <v>268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 t="s">
        <v>207</v>
      </c>
      <c r="AD45" s="218"/>
      <c r="AE45" s="218"/>
      <c r="AF45" s="218"/>
      <c r="AG45" s="218"/>
      <c r="AH45" s="218"/>
      <c r="AI45" s="219" t="s">
        <v>284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190">
        <v>3812900</v>
      </c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>
        <v>3028437.01</v>
      </c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04">
        <f>AZ45-BW45</f>
        <v>784462.9900000002</v>
      </c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5"/>
    </row>
    <row r="46" spans="1:113" s="15" customFormat="1" ht="68.25" customHeight="1">
      <c r="A46" s="216" t="s">
        <v>420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 t="s">
        <v>207</v>
      </c>
      <c r="AD46" s="218"/>
      <c r="AE46" s="218"/>
      <c r="AF46" s="218"/>
      <c r="AG46" s="218"/>
      <c r="AH46" s="218"/>
      <c r="AI46" s="219" t="s">
        <v>419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190">
        <v>7000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6377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04">
        <f>AZ46-BW46</f>
        <v>623</v>
      </c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5"/>
      <c r="DI46" s="41">
        <f>BW45+BW46</f>
        <v>3034814.01</v>
      </c>
    </row>
    <row r="47" spans="1:110" s="15" customFormat="1" ht="85.5" customHeight="1">
      <c r="A47" s="49" t="s">
        <v>429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217" t="s">
        <v>207</v>
      </c>
      <c r="AD47" s="218"/>
      <c r="AE47" s="218"/>
      <c r="AF47" s="218"/>
      <c r="AG47" s="218"/>
      <c r="AH47" s="218"/>
      <c r="AI47" s="219" t="s">
        <v>432</v>
      </c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190">
        <v>100100</v>
      </c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>
        <v>100000</v>
      </c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04">
        <f>AZ47-BW47</f>
        <v>100</v>
      </c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5"/>
    </row>
    <row r="48" spans="1:110" s="15" customFormat="1" ht="102" customHeight="1">
      <c r="A48" s="49" t="s">
        <v>441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7" t="s">
        <v>207</v>
      </c>
      <c r="AD48" s="218"/>
      <c r="AE48" s="218"/>
      <c r="AF48" s="218"/>
      <c r="AG48" s="218"/>
      <c r="AH48" s="218"/>
      <c r="AI48" s="219" t="s">
        <v>421</v>
      </c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190">
        <v>145600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>
        <v>145271.79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>
        <f>AZ48-BW48</f>
        <v>328.20999999999185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84" customHeight="1">
      <c r="A49" s="216" t="s">
        <v>439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 t="s">
        <v>207</v>
      </c>
      <c r="AD49" s="218"/>
      <c r="AE49" s="218"/>
      <c r="AF49" s="218"/>
      <c r="AG49" s="218"/>
      <c r="AH49" s="218"/>
      <c r="AI49" s="219" t="s">
        <v>438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190">
        <v>993500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>
        <v>765226.91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>
        <f>AZ49-BW49</f>
        <v>228273.08999999997</v>
      </c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1"/>
    </row>
    <row r="50" spans="1:110" s="15" customFormat="1" ht="125.25" customHeight="1" hidden="1">
      <c r="A50" s="216" t="s">
        <v>359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 t="s">
        <v>207</v>
      </c>
      <c r="AD50" s="218"/>
      <c r="AE50" s="218"/>
      <c r="AF50" s="218"/>
      <c r="AG50" s="218"/>
      <c r="AH50" s="218"/>
      <c r="AI50" s="219" t="s">
        <v>357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190">
        <v>0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>
        <v>0</v>
      </c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04" t="s">
        <v>301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5"/>
    </row>
    <row r="51" spans="1:113" s="15" customFormat="1" ht="146.25" customHeight="1">
      <c r="A51" s="49" t="s">
        <v>383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217" t="s">
        <v>207</v>
      </c>
      <c r="AD51" s="218"/>
      <c r="AE51" s="218"/>
      <c r="AF51" s="218"/>
      <c r="AG51" s="218"/>
      <c r="AH51" s="218"/>
      <c r="AI51" s="219" t="s">
        <v>382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190">
        <v>68300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>
        <v>51176.25</v>
      </c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204">
        <f>AZ51-BW51</f>
        <v>17123.75</v>
      </c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5"/>
      <c r="DI51" s="41"/>
    </row>
    <row r="52" spans="1:110" ht="75" customHeight="1" thickBot="1">
      <c r="A52" s="216" t="s">
        <v>405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192" t="s">
        <v>207</v>
      </c>
      <c r="AD52" s="193"/>
      <c r="AE52" s="193"/>
      <c r="AF52" s="193"/>
      <c r="AG52" s="193"/>
      <c r="AH52" s="194"/>
      <c r="AI52" s="195" t="s">
        <v>285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7"/>
      <c r="AZ52" s="201">
        <v>3000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201" t="s">
        <v>301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3"/>
      <c r="CO52" s="249">
        <f>AZ52</f>
        <v>3000</v>
      </c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50"/>
    </row>
    <row r="53" spans="1:110" ht="81" customHeight="1" thickBot="1">
      <c r="A53" s="49" t="s">
        <v>431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92" t="s">
        <v>207</v>
      </c>
      <c r="AD53" s="193"/>
      <c r="AE53" s="193"/>
      <c r="AF53" s="193"/>
      <c r="AG53" s="193"/>
      <c r="AH53" s="194"/>
      <c r="AI53" s="195" t="s">
        <v>410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198">
        <v>900</v>
      </c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00"/>
      <c r="BW53" s="201">
        <v>444.29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3"/>
      <c r="CO53" s="204">
        <f>AZ53-BW53</f>
        <v>455.71</v>
      </c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5"/>
    </row>
    <row r="54" spans="1:110" ht="87.75" customHeight="1" thickBot="1">
      <c r="A54" s="216" t="s">
        <v>385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92" t="s">
        <v>207</v>
      </c>
      <c r="AD54" s="193"/>
      <c r="AE54" s="193"/>
      <c r="AF54" s="193"/>
      <c r="AG54" s="193"/>
      <c r="AH54" s="194"/>
      <c r="AI54" s="195" t="s">
        <v>384</v>
      </c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7"/>
      <c r="AZ54" s="201">
        <v>40400</v>
      </c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201">
        <v>40400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3"/>
      <c r="CO54" s="249" t="s">
        <v>301</v>
      </c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50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216" t="s">
        <v>232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56" t="s">
        <v>208</v>
      </c>
      <c r="AD56" s="257"/>
      <c r="AE56" s="257"/>
      <c r="AF56" s="257"/>
      <c r="AG56" s="257"/>
      <c r="AH56" s="258"/>
      <c r="AI56" s="259" t="s">
        <v>200</v>
      </c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  <c r="AZ56" s="251">
        <f>'стр.1'!BC13-Лист1!AZ5</f>
        <v>-49937.949999999255</v>
      </c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1">
        <f>'стр.1'!BW13-Лист1!BW5</f>
        <v>-841220.3399999999</v>
      </c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1" t="s">
        <v>200</v>
      </c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3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</row>
  </sheetData>
  <sheetProtection/>
  <mergeCells count="322">
    <mergeCell ref="A47:AB47"/>
    <mergeCell ref="AC47:AH47"/>
    <mergeCell ref="AI47:AY47"/>
    <mergeCell ref="AZ47:BV47"/>
    <mergeCell ref="BW47:CN47"/>
    <mergeCell ref="CO47:DF47"/>
    <mergeCell ref="A48:AB48"/>
    <mergeCell ref="AC48:AH48"/>
    <mergeCell ref="AI48:AY48"/>
    <mergeCell ref="AZ48:BV48"/>
    <mergeCell ref="BW48:CN48"/>
    <mergeCell ref="CO48:DF48"/>
    <mergeCell ref="A40:AB40"/>
    <mergeCell ref="AC40:AH40"/>
    <mergeCell ref="AI40:AY40"/>
    <mergeCell ref="AZ40:BV40"/>
    <mergeCell ref="BW40:CN40"/>
    <mergeCell ref="CO40:DF40"/>
    <mergeCell ref="A52:AB52"/>
    <mergeCell ref="AC52:AH52"/>
    <mergeCell ref="AI52:AY52"/>
    <mergeCell ref="AZ52:BV52"/>
    <mergeCell ref="BW52:CN52"/>
    <mergeCell ref="CO52:DF52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DI56:DS56"/>
    <mergeCell ref="BW54:CN54"/>
    <mergeCell ref="CO54:DF54"/>
    <mergeCell ref="BW56:CN56"/>
    <mergeCell ref="CO56:DF56"/>
    <mergeCell ref="BW51:CN51"/>
    <mergeCell ref="CO51:DF51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9:AB49"/>
    <mergeCell ref="AC49:AH49"/>
    <mergeCell ref="AI49:AY49"/>
    <mergeCell ref="AZ49:BV49"/>
    <mergeCell ref="BW49:CN49"/>
    <mergeCell ref="CO49:DF49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25:AB25"/>
    <mergeCell ref="AC25:AH25"/>
    <mergeCell ref="AI25:AY25"/>
    <mergeCell ref="AZ25:BV25"/>
    <mergeCell ref="BW25:CN25"/>
    <mergeCell ref="CO25:DF2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4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298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235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231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49937.949999999255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BW29+BW6</f>
        <v>841220.3399999999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-791282.3900000006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301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>
        <v>1579500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>
        <v>-1579500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301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321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322</v>
      </c>
      <c r="AD10" s="266"/>
      <c r="AE10" s="266"/>
      <c r="AF10" s="266"/>
      <c r="AG10" s="266"/>
      <c r="AH10" s="266"/>
      <c r="AI10" s="266" t="s">
        <v>323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301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409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9">
        <v>1579500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7">
        <v>1579500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 t="s">
        <v>301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322</v>
      </c>
      <c r="AD12" s="266"/>
      <c r="AE12" s="266"/>
      <c r="AF12" s="266"/>
      <c r="AG12" s="266"/>
      <c r="AH12" s="266"/>
      <c r="AI12" s="266" t="s">
        <v>323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9">
        <v>-1579500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7" t="s">
        <v>301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>
        <f>AZ12</f>
        <v>-1579500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301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301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301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301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301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301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301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301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301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301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301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301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301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301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301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301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301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301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301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301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301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301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301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301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301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301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301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301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301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301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301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301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301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301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301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301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301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301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301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301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301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301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301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301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290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49937.949999999255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-738279.6600000001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788217.6099999994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288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v>-19521900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-15010647.18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289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v>19571837.95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14272367.52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433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369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224</v>
      </c>
      <c r="B44" s="341"/>
      <c r="C44" s="289" t="s">
        <v>442</v>
      </c>
      <c r="D44" s="289"/>
      <c r="E44" s="289"/>
      <c r="F44" s="289"/>
      <c r="G44" s="342" t="s">
        <v>224</v>
      </c>
      <c r="H44" s="342"/>
      <c r="I44" s="264" t="s">
        <v>443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2020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2020-09-01T11:55:11Z</cp:lastPrinted>
  <dcterms:created xsi:type="dcterms:W3CDTF">2007-09-21T13:36:41Z</dcterms:created>
  <dcterms:modified xsi:type="dcterms:W3CDTF">2020-11-09T12:43:46Z</dcterms:modified>
  <cp:category/>
  <cp:version/>
  <cp:contentType/>
  <cp:contentStatus/>
</cp:coreProperties>
</file>